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四国中央市バドミントン協会2025\youkou kekka\mikkusuopun\kekka\"/>
    </mc:Choice>
  </mc:AlternateContent>
  <xr:revisionPtr revIDLastSave="0" documentId="13_ncr:1_{3A0329E6-9CED-4CE8-85F6-0F435F83318D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結果" sheetId="190" r:id="rId1"/>
  </sheets>
  <definedNames>
    <definedName name="_xlnm.Print_Area" localSheetId="0">結果!$A$1:$BK$292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90" l="1"/>
  <c r="W27" i="190"/>
  <c r="W25" i="190"/>
  <c r="W24" i="190"/>
  <c r="Q28" i="190"/>
  <c r="Q27" i="190"/>
  <c r="Q25" i="190"/>
  <c r="Q24" i="190"/>
  <c r="T126" i="190"/>
  <c r="T125" i="190"/>
  <c r="T123" i="190"/>
  <c r="T122" i="190"/>
  <c r="W75" i="190"/>
  <c r="W74" i="190"/>
  <c r="Q75" i="190"/>
  <c r="Q74" i="190"/>
  <c r="W72" i="190"/>
  <c r="W71" i="190"/>
  <c r="Q72" i="190"/>
  <c r="Q71" i="190"/>
  <c r="Z268" i="190"/>
  <c r="Z267" i="190"/>
  <c r="Z265" i="190"/>
  <c r="Z264" i="190"/>
  <c r="Z209" i="190"/>
  <c r="Z208" i="190"/>
  <c r="Z206" i="190"/>
  <c r="Z205" i="190"/>
  <c r="T209" i="190"/>
  <c r="T208" i="190"/>
  <c r="T206" i="190"/>
  <c r="Q94" i="190"/>
  <c r="T268" i="190"/>
  <c r="T267" i="190"/>
  <c r="T265" i="190"/>
  <c r="T264" i="190"/>
  <c r="W290" i="190" l="1"/>
  <c r="U290" i="190"/>
  <c r="V290" i="190" s="1"/>
  <c r="S290" i="190"/>
  <c r="Q290" i="190"/>
  <c r="R290" i="190" s="1"/>
  <c r="P290" i="190"/>
  <c r="O290" i="190"/>
  <c r="M290" i="190"/>
  <c r="N290" i="190" s="1"/>
  <c r="K290" i="190"/>
  <c r="I290" i="190"/>
  <c r="J290" i="190" s="1"/>
  <c r="H290" i="190"/>
  <c r="G290" i="190"/>
  <c r="E290" i="190"/>
  <c r="F290" i="190" s="1"/>
  <c r="W289" i="190"/>
  <c r="U289" i="190"/>
  <c r="V289" i="190" s="1"/>
  <c r="S289" i="190"/>
  <c r="Q289" i="190"/>
  <c r="R289" i="190" s="1"/>
  <c r="P289" i="190"/>
  <c r="O289" i="190"/>
  <c r="M289" i="190"/>
  <c r="N289" i="190" s="1"/>
  <c r="K289" i="190"/>
  <c r="I289" i="190"/>
  <c r="H289" i="190"/>
  <c r="G289" i="190"/>
  <c r="E289" i="190"/>
  <c r="F289" i="190" s="1"/>
  <c r="W288" i="190"/>
  <c r="U288" i="190"/>
  <c r="V288" i="190" s="1"/>
  <c r="S288" i="190"/>
  <c r="Q288" i="190"/>
  <c r="R288" i="190" s="1"/>
  <c r="O288" i="190"/>
  <c r="M288" i="190"/>
  <c r="N288" i="190" s="1"/>
  <c r="K288" i="190"/>
  <c r="I288" i="190"/>
  <c r="J288" i="190" s="1"/>
  <c r="G288" i="190"/>
  <c r="E288" i="190"/>
  <c r="F288" i="190" s="1"/>
  <c r="Z287" i="190"/>
  <c r="S287" i="190"/>
  <c r="Q287" i="190"/>
  <c r="R287" i="190" s="1"/>
  <c r="O287" i="190"/>
  <c r="M287" i="190"/>
  <c r="N287" i="190" s="1"/>
  <c r="K287" i="190"/>
  <c r="I287" i="190"/>
  <c r="J287" i="190" s="1"/>
  <c r="G287" i="190"/>
  <c r="E287" i="190"/>
  <c r="F287" i="190" s="1"/>
  <c r="Z286" i="190"/>
  <c r="S286" i="190"/>
  <c r="Q286" i="190"/>
  <c r="R286" i="190" s="1"/>
  <c r="O286" i="190"/>
  <c r="M286" i="190"/>
  <c r="N286" i="190" s="1"/>
  <c r="K286" i="190"/>
  <c r="I286" i="190"/>
  <c r="J286" i="190" s="1"/>
  <c r="G286" i="190"/>
  <c r="E286" i="190"/>
  <c r="F286" i="190" s="1"/>
  <c r="AB285" i="190"/>
  <c r="X288" i="190" s="1"/>
  <c r="Z285" i="190"/>
  <c r="S285" i="190"/>
  <c r="Q285" i="190"/>
  <c r="R285" i="190" s="1"/>
  <c r="O285" i="190"/>
  <c r="M285" i="190"/>
  <c r="N285" i="190" s="1"/>
  <c r="K285" i="190"/>
  <c r="I285" i="190"/>
  <c r="J285" i="190" s="1"/>
  <c r="G285" i="190"/>
  <c r="E285" i="190"/>
  <c r="Z284" i="190"/>
  <c r="X290" i="190" s="1"/>
  <c r="V284" i="190"/>
  <c r="T290" i="190" s="1"/>
  <c r="O284" i="190"/>
  <c r="M284" i="190"/>
  <c r="N284" i="190" s="1"/>
  <c r="L290" i="190" s="1"/>
  <c r="L284" i="190"/>
  <c r="K284" i="190"/>
  <c r="I284" i="190"/>
  <c r="J284" i="190" s="1"/>
  <c r="G284" i="190"/>
  <c r="E284" i="190"/>
  <c r="F284" i="190" s="1"/>
  <c r="Z283" i="190"/>
  <c r="X289" i="190" s="1"/>
  <c r="V283" i="190"/>
  <c r="T289" i="190" s="1"/>
  <c r="O283" i="190"/>
  <c r="M283" i="190"/>
  <c r="N283" i="190" s="1"/>
  <c r="L289" i="190" s="1"/>
  <c r="L283" i="190"/>
  <c r="K283" i="190"/>
  <c r="I283" i="190"/>
  <c r="J283" i="190" s="1"/>
  <c r="G283" i="190"/>
  <c r="E283" i="190"/>
  <c r="F283" i="190" s="1"/>
  <c r="AB282" i="190"/>
  <c r="T288" i="190" s="1"/>
  <c r="Z282" i="190"/>
  <c r="X282" i="190"/>
  <c r="T285" i="190" s="1"/>
  <c r="V282" i="190"/>
  <c r="O282" i="190"/>
  <c r="M282" i="190"/>
  <c r="N282" i="190" s="1"/>
  <c r="K282" i="190"/>
  <c r="I282" i="190"/>
  <c r="J282" i="190" s="1"/>
  <c r="G282" i="190"/>
  <c r="E282" i="190"/>
  <c r="Z281" i="190"/>
  <c r="V281" i="190"/>
  <c r="R281" i="190"/>
  <c r="P284" i="190" s="1"/>
  <c r="K281" i="190"/>
  <c r="I281" i="190"/>
  <c r="J281" i="190" s="1"/>
  <c r="H284" i="190" s="1"/>
  <c r="H281" i="190"/>
  <c r="G281" i="190"/>
  <c r="E281" i="190"/>
  <c r="F281" i="190" s="1"/>
  <c r="Z280" i="190"/>
  <c r="V280" i="190"/>
  <c r="R280" i="190"/>
  <c r="P283" i="190" s="1"/>
  <c r="K280" i="190"/>
  <c r="I280" i="190"/>
  <c r="J280" i="190" s="1"/>
  <c r="H283" i="190" s="1"/>
  <c r="H280" i="190"/>
  <c r="G280" i="190"/>
  <c r="E280" i="190"/>
  <c r="F280" i="190" s="1"/>
  <c r="AB279" i="190"/>
  <c r="P288" i="190" s="1"/>
  <c r="Z279" i="190"/>
  <c r="X279" i="190"/>
  <c r="P285" i="190" s="1"/>
  <c r="V279" i="190"/>
  <c r="T279" i="190"/>
  <c r="P282" i="190" s="1"/>
  <c r="R279" i="190"/>
  <c r="K279" i="190"/>
  <c r="I279" i="190"/>
  <c r="J279" i="190" s="1"/>
  <c r="G279" i="190"/>
  <c r="E279" i="190"/>
  <c r="F279" i="190" s="1"/>
  <c r="Z278" i="190"/>
  <c r="V278" i="190"/>
  <c r="R278" i="190"/>
  <c r="N278" i="190"/>
  <c r="L281" i="190" s="1"/>
  <c r="G278" i="190"/>
  <c r="E278" i="190"/>
  <c r="F278" i="190" s="1"/>
  <c r="Z277" i="190"/>
  <c r="V277" i="190"/>
  <c r="R277" i="190"/>
  <c r="N277" i="190"/>
  <c r="L280" i="190" s="1"/>
  <c r="G277" i="190"/>
  <c r="E277" i="190"/>
  <c r="F277" i="190" s="1"/>
  <c r="AB276" i="190"/>
  <c r="L288" i="190" s="1"/>
  <c r="Z276" i="190"/>
  <c r="X276" i="190"/>
  <c r="L285" i="190" s="1"/>
  <c r="V276" i="190"/>
  <c r="T276" i="190"/>
  <c r="L282" i="190" s="1"/>
  <c r="R276" i="190"/>
  <c r="P276" i="190"/>
  <c r="L279" i="190" s="1"/>
  <c r="N276" i="190"/>
  <c r="G276" i="190"/>
  <c r="E276" i="190"/>
  <c r="Z275" i="190"/>
  <c r="V275" i="190"/>
  <c r="R275" i="190"/>
  <c r="N275" i="190"/>
  <c r="J275" i="190"/>
  <c r="H278" i="190" s="1"/>
  <c r="AN274" i="190"/>
  <c r="AM274" i="190"/>
  <c r="AK274" i="190"/>
  <c r="AJ274" i="190"/>
  <c r="Z274" i="190"/>
  <c r="V274" i="190"/>
  <c r="R274" i="190"/>
  <c r="N274" i="190"/>
  <c r="J274" i="190"/>
  <c r="H277" i="190" s="1"/>
  <c r="AB273" i="190"/>
  <c r="H288" i="190" s="1"/>
  <c r="Z273" i="190"/>
  <c r="X273" i="190"/>
  <c r="H285" i="190" s="1"/>
  <c r="V273" i="190"/>
  <c r="T273" i="190"/>
  <c r="H282" i="190" s="1"/>
  <c r="R273" i="190"/>
  <c r="P273" i="190"/>
  <c r="H279" i="190" s="1"/>
  <c r="N273" i="190"/>
  <c r="L273" i="190"/>
  <c r="H276" i="190" s="1"/>
  <c r="J273" i="190"/>
  <c r="Y272" i="190"/>
  <c r="U272" i="190"/>
  <c r="Q272" i="190"/>
  <c r="M272" i="190"/>
  <c r="I272" i="190"/>
  <c r="E272" i="190"/>
  <c r="Y271" i="190"/>
  <c r="U271" i="190"/>
  <c r="Q271" i="190"/>
  <c r="M271" i="190"/>
  <c r="I271" i="190"/>
  <c r="E271" i="190"/>
  <c r="BB109" i="190"/>
  <c r="AZ109" i="190"/>
  <c r="BA109" i="190" s="1"/>
  <c r="AY109" i="190"/>
  <c r="AX109" i="190"/>
  <c r="AV109" i="190"/>
  <c r="AW109" i="190" s="1"/>
  <c r="AT109" i="190"/>
  <c r="AR109" i="190"/>
  <c r="AS109" i="190" s="1"/>
  <c r="AQ109" i="190"/>
  <c r="AP109" i="190"/>
  <c r="AN109" i="190"/>
  <c r="AO109" i="190" s="1"/>
  <c r="BB108" i="190"/>
  <c r="AZ108" i="190"/>
  <c r="BA108" i="190" s="1"/>
  <c r="AY108" i="190"/>
  <c r="AX108" i="190"/>
  <c r="AV108" i="190"/>
  <c r="AW108" i="190" s="1"/>
  <c r="AT108" i="190"/>
  <c r="AR108" i="190"/>
  <c r="AS108" i="190" s="1"/>
  <c r="AQ108" i="190"/>
  <c r="AP108" i="190"/>
  <c r="AN108" i="190"/>
  <c r="AO108" i="190" s="1"/>
  <c r="BB107" i="190"/>
  <c r="AZ107" i="190"/>
  <c r="BA107" i="190" s="1"/>
  <c r="AX107" i="190"/>
  <c r="AV107" i="190"/>
  <c r="AW107" i="190" s="1"/>
  <c r="AT107" i="190"/>
  <c r="AR107" i="190"/>
  <c r="AS107" i="190" s="1"/>
  <c r="AP107" i="190"/>
  <c r="AN107" i="190"/>
  <c r="BE106" i="190"/>
  <c r="BC109" i="190" s="1"/>
  <c r="AX106" i="190"/>
  <c r="AV106" i="190"/>
  <c r="AW106" i="190" s="1"/>
  <c r="AU109" i="190" s="1"/>
  <c r="AU106" i="190"/>
  <c r="AT106" i="190"/>
  <c r="AR106" i="190"/>
  <c r="AS106" i="190" s="1"/>
  <c r="AP106" i="190"/>
  <c r="AN106" i="190"/>
  <c r="AO106" i="190" s="1"/>
  <c r="BE105" i="190"/>
  <c r="BC108" i="190" s="1"/>
  <c r="AX105" i="190"/>
  <c r="AV105" i="190"/>
  <c r="AW105" i="190" s="1"/>
  <c r="AU108" i="190" s="1"/>
  <c r="AU105" i="190"/>
  <c r="AT105" i="190"/>
  <c r="AR105" i="190"/>
  <c r="AS105" i="190" s="1"/>
  <c r="AP105" i="190"/>
  <c r="AN105" i="190"/>
  <c r="AO105" i="190" s="1"/>
  <c r="BG104" i="190"/>
  <c r="BC107" i="190" s="1"/>
  <c r="BE104" i="190"/>
  <c r="AX104" i="190"/>
  <c r="AV104" i="190"/>
  <c r="AW104" i="190" s="1"/>
  <c r="AT104" i="190"/>
  <c r="AR104" i="190"/>
  <c r="AS104" i="190" s="1"/>
  <c r="AP104" i="190"/>
  <c r="AN104" i="190"/>
  <c r="BE103" i="190"/>
  <c r="BA103" i="190"/>
  <c r="AY106" i="190" s="1"/>
  <c r="AU103" i="190"/>
  <c r="AT103" i="190"/>
  <c r="AR103" i="190"/>
  <c r="AS103" i="190" s="1"/>
  <c r="AQ106" i="190" s="1"/>
  <c r="AQ103" i="190"/>
  <c r="AP103" i="190"/>
  <c r="AN103" i="190"/>
  <c r="AO103" i="190" s="1"/>
  <c r="BE102" i="190"/>
  <c r="BA102" i="190"/>
  <c r="AY105" i="190" s="1"/>
  <c r="AU102" i="190"/>
  <c r="AT102" i="190"/>
  <c r="AR102" i="190"/>
  <c r="AS102" i="190" s="1"/>
  <c r="AQ105" i="190" s="1"/>
  <c r="AQ102" i="190"/>
  <c r="AP102" i="190"/>
  <c r="AN102" i="190"/>
  <c r="AO102" i="190" s="1"/>
  <c r="BG101" i="190"/>
  <c r="AY107" i="190" s="1"/>
  <c r="BE101" i="190"/>
  <c r="BC101" i="190"/>
  <c r="AY104" i="190" s="1"/>
  <c r="BA101" i="190"/>
  <c r="AT101" i="190"/>
  <c r="AR101" i="190"/>
  <c r="AS101" i="190" s="1"/>
  <c r="AP101" i="190"/>
  <c r="AN101" i="190"/>
  <c r="BE100" i="190"/>
  <c r="BA100" i="190"/>
  <c r="AP100" i="190"/>
  <c r="AN100" i="190"/>
  <c r="AO100" i="190" s="1"/>
  <c r="BE99" i="190"/>
  <c r="BA99" i="190"/>
  <c r="AP99" i="190"/>
  <c r="AN99" i="190"/>
  <c r="AO99" i="190" s="1"/>
  <c r="BG98" i="190"/>
  <c r="AU107" i="190" s="1"/>
  <c r="BE98" i="190"/>
  <c r="BC98" i="190"/>
  <c r="AU104" i="190" s="1"/>
  <c r="BA98" i="190"/>
  <c r="AY98" i="190"/>
  <c r="AU101" i="190" s="1"/>
  <c r="AP98" i="190"/>
  <c r="AN98" i="190"/>
  <c r="AO98" i="190" s="1"/>
  <c r="BE97" i="190"/>
  <c r="BA97" i="190"/>
  <c r="AS97" i="190"/>
  <c r="AQ100" i="190" s="1"/>
  <c r="BS96" i="190"/>
  <c r="BR96" i="190"/>
  <c r="BP96" i="190"/>
  <c r="BO96" i="190"/>
  <c r="BE96" i="190"/>
  <c r="BA96" i="190"/>
  <c r="AS96" i="190"/>
  <c r="AQ99" i="190" s="1"/>
  <c r="BG95" i="190"/>
  <c r="AQ107" i="190" s="1"/>
  <c r="BE95" i="190"/>
  <c r="BC95" i="190"/>
  <c r="AQ104" i="190" s="1"/>
  <c r="BA95" i="190"/>
  <c r="AY95" i="190"/>
  <c r="AQ101" i="190" s="1"/>
  <c r="AU95" i="190"/>
  <c r="AS95" i="190"/>
  <c r="BD94" i="190"/>
  <c r="AZ94" i="190"/>
  <c r="AV94" i="190"/>
  <c r="AR94" i="190"/>
  <c r="AN94" i="190"/>
  <c r="BD93" i="190"/>
  <c r="AZ93" i="190"/>
  <c r="AV93" i="190"/>
  <c r="AR93" i="190"/>
  <c r="AN93" i="190"/>
  <c r="O256" i="190"/>
  <c r="M256" i="190"/>
  <c r="N256" i="190" s="1"/>
  <c r="L256" i="190"/>
  <c r="K256" i="190"/>
  <c r="I256" i="190"/>
  <c r="J256" i="190" s="1"/>
  <c r="G256" i="190"/>
  <c r="E256" i="190"/>
  <c r="F256" i="190" s="1"/>
  <c r="O255" i="190"/>
  <c r="M255" i="190"/>
  <c r="N255" i="190" s="1"/>
  <c r="L255" i="190"/>
  <c r="K255" i="190"/>
  <c r="I255" i="190"/>
  <c r="J255" i="190" s="1"/>
  <c r="G255" i="190"/>
  <c r="E255" i="190"/>
  <c r="F255" i="190" s="1"/>
  <c r="O254" i="190"/>
  <c r="M254" i="190"/>
  <c r="N254" i="190" s="1"/>
  <c r="K254" i="190"/>
  <c r="I254" i="190"/>
  <c r="J254" i="190" s="1"/>
  <c r="G254" i="190"/>
  <c r="E254" i="190"/>
  <c r="R253" i="190"/>
  <c r="P256" i="190" s="1"/>
  <c r="K253" i="190"/>
  <c r="I253" i="190"/>
  <c r="J253" i="190" s="1"/>
  <c r="H256" i="190" s="1"/>
  <c r="H253" i="190"/>
  <c r="G253" i="190"/>
  <c r="E253" i="190"/>
  <c r="F253" i="190" s="1"/>
  <c r="R252" i="190"/>
  <c r="P255" i="190" s="1"/>
  <c r="K252" i="190"/>
  <c r="I252" i="190"/>
  <c r="J252" i="190" s="1"/>
  <c r="H255" i="190" s="1"/>
  <c r="H252" i="190"/>
  <c r="G252" i="190"/>
  <c r="E252" i="190"/>
  <c r="F252" i="190" s="1"/>
  <c r="T251" i="190"/>
  <c r="P254" i="190" s="1"/>
  <c r="R251" i="190"/>
  <c r="K251" i="190"/>
  <c r="I251" i="190"/>
  <c r="J251" i="190" s="1"/>
  <c r="G251" i="190"/>
  <c r="E251" i="190"/>
  <c r="R250" i="190"/>
  <c r="N250" i="190"/>
  <c r="L253" i="190" s="1"/>
  <c r="G250" i="190"/>
  <c r="E250" i="190"/>
  <c r="F250" i="190" s="1"/>
  <c r="R249" i="190"/>
  <c r="N249" i="190"/>
  <c r="L252" i="190" s="1"/>
  <c r="G249" i="190"/>
  <c r="E249" i="190"/>
  <c r="T248" i="190"/>
  <c r="L254" i="190" s="1"/>
  <c r="R248" i="190"/>
  <c r="P248" i="190"/>
  <c r="L251" i="190" s="1"/>
  <c r="N248" i="190"/>
  <c r="G248" i="190"/>
  <c r="E248" i="190"/>
  <c r="R247" i="190"/>
  <c r="N247" i="190"/>
  <c r="J247" i="190"/>
  <c r="H250" i="190" s="1"/>
  <c r="AF246" i="190"/>
  <c r="AE246" i="190"/>
  <c r="AC246" i="190"/>
  <c r="AB246" i="190"/>
  <c r="R246" i="190"/>
  <c r="N246" i="190"/>
  <c r="J246" i="190"/>
  <c r="H249" i="190" s="1"/>
  <c r="T245" i="190"/>
  <c r="H254" i="190" s="1"/>
  <c r="R245" i="190"/>
  <c r="P245" i="190"/>
  <c r="H251" i="190" s="1"/>
  <c r="N245" i="190"/>
  <c r="L245" i="190"/>
  <c r="H248" i="190" s="1"/>
  <c r="J245" i="190"/>
  <c r="Q244" i="190"/>
  <c r="M244" i="190"/>
  <c r="I244" i="190"/>
  <c r="E244" i="190"/>
  <c r="Q243" i="190"/>
  <c r="M243" i="190"/>
  <c r="I243" i="190"/>
  <c r="E243" i="190"/>
  <c r="AX256" i="190"/>
  <c r="AV256" i="190"/>
  <c r="AW256" i="190" s="1"/>
  <c r="AU256" i="190"/>
  <c r="AT256" i="190"/>
  <c r="AR256" i="190"/>
  <c r="AS256" i="190" s="1"/>
  <c r="AP256" i="190"/>
  <c r="AN256" i="190"/>
  <c r="AO256" i="190" s="1"/>
  <c r="AX255" i="190"/>
  <c r="AV255" i="190"/>
  <c r="AW255" i="190" s="1"/>
  <c r="AU255" i="190"/>
  <c r="AT255" i="190"/>
  <c r="AR255" i="190"/>
  <c r="AS255" i="190" s="1"/>
  <c r="AP255" i="190"/>
  <c r="AN255" i="190"/>
  <c r="AO255" i="190" s="1"/>
  <c r="AX254" i="190"/>
  <c r="AV254" i="190"/>
  <c r="AW254" i="190" s="1"/>
  <c r="AT254" i="190"/>
  <c r="AR254" i="190"/>
  <c r="AS254" i="190" s="1"/>
  <c r="AP254" i="190"/>
  <c r="AN254" i="190"/>
  <c r="BA253" i="190"/>
  <c r="AY256" i="190" s="1"/>
  <c r="AT253" i="190"/>
  <c r="AR253" i="190"/>
  <c r="AS253" i="190" s="1"/>
  <c r="AQ256" i="190" s="1"/>
  <c r="AQ253" i="190"/>
  <c r="AP253" i="190"/>
  <c r="AN253" i="190"/>
  <c r="AO253" i="190" s="1"/>
  <c r="BA252" i="190"/>
  <c r="AY255" i="190" s="1"/>
  <c r="AT252" i="190"/>
  <c r="AR252" i="190"/>
  <c r="AS252" i="190" s="1"/>
  <c r="AQ255" i="190" s="1"/>
  <c r="AQ252" i="190"/>
  <c r="AP252" i="190"/>
  <c r="AN252" i="190"/>
  <c r="AO252" i="190" s="1"/>
  <c r="BC251" i="190"/>
  <c r="AY254" i="190" s="1"/>
  <c r="BA251" i="190"/>
  <c r="AT251" i="190"/>
  <c r="AR251" i="190"/>
  <c r="AS251" i="190" s="1"/>
  <c r="AP251" i="190"/>
  <c r="AN251" i="190"/>
  <c r="BA250" i="190"/>
  <c r="AW250" i="190"/>
  <c r="AU253" i="190" s="1"/>
  <c r="AP250" i="190"/>
  <c r="AN250" i="190"/>
  <c r="AO250" i="190" s="1"/>
  <c r="BA249" i="190"/>
  <c r="AW249" i="190"/>
  <c r="AU252" i="190" s="1"/>
  <c r="AP249" i="190"/>
  <c r="AN249" i="190"/>
  <c r="BC248" i="190"/>
  <c r="AU254" i="190" s="1"/>
  <c r="BA248" i="190"/>
  <c r="AY248" i="190"/>
  <c r="AU251" i="190" s="1"/>
  <c r="AW248" i="190"/>
  <c r="AP248" i="190"/>
  <c r="AN248" i="190"/>
  <c r="AO248" i="190" s="1"/>
  <c r="BA247" i="190"/>
  <c r="AW247" i="190"/>
  <c r="AS247" i="190"/>
  <c r="AQ250" i="190" s="1"/>
  <c r="BO246" i="190"/>
  <c r="BN246" i="190"/>
  <c r="BL246" i="190"/>
  <c r="BK246" i="190"/>
  <c r="BA246" i="190"/>
  <c r="AW246" i="190"/>
  <c r="AS246" i="190"/>
  <c r="AQ249" i="190" s="1"/>
  <c r="BC245" i="190"/>
  <c r="AQ254" i="190" s="1"/>
  <c r="BA245" i="190"/>
  <c r="AY245" i="190"/>
  <c r="AQ251" i="190" s="1"/>
  <c r="AW245" i="190"/>
  <c r="AU245" i="190"/>
  <c r="AQ248" i="190" s="1"/>
  <c r="AS245" i="190"/>
  <c r="AZ244" i="190"/>
  <c r="AV244" i="190"/>
  <c r="AR244" i="190"/>
  <c r="AN244" i="190"/>
  <c r="AZ243" i="190"/>
  <c r="AV243" i="190"/>
  <c r="AR243" i="190"/>
  <c r="AN243" i="190"/>
  <c r="AX241" i="190"/>
  <c r="AV241" i="190"/>
  <c r="AW241" i="190" s="1"/>
  <c r="AU241" i="190"/>
  <c r="AT241" i="190"/>
  <c r="AR241" i="190"/>
  <c r="AS241" i="190" s="1"/>
  <c r="AP241" i="190"/>
  <c r="AN241" i="190"/>
  <c r="AO241" i="190" s="1"/>
  <c r="AX240" i="190"/>
  <c r="AV240" i="190"/>
  <c r="AW240" i="190" s="1"/>
  <c r="AU240" i="190"/>
  <c r="AT240" i="190"/>
  <c r="AR240" i="190"/>
  <c r="AS240" i="190" s="1"/>
  <c r="AP240" i="190"/>
  <c r="AN240" i="190"/>
  <c r="AO240" i="190" s="1"/>
  <c r="AX239" i="190"/>
  <c r="AV239" i="190"/>
  <c r="AW239" i="190" s="1"/>
  <c r="AT239" i="190"/>
  <c r="AR239" i="190"/>
  <c r="AS239" i="190" s="1"/>
  <c r="AP239" i="190"/>
  <c r="AN239" i="190"/>
  <c r="BA238" i="190"/>
  <c r="AY241" i="190" s="1"/>
  <c r="AT238" i="190"/>
  <c r="AR238" i="190"/>
  <c r="AS238" i="190" s="1"/>
  <c r="AQ241" i="190" s="1"/>
  <c r="AQ238" i="190"/>
  <c r="AP238" i="190"/>
  <c r="AN238" i="190"/>
  <c r="BA237" i="190"/>
  <c r="AY240" i="190" s="1"/>
  <c r="AT237" i="190"/>
  <c r="AR237" i="190"/>
  <c r="AS237" i="190" s="1"/>
  <c r="AQ240" i="190" s="1"/>
  <c r="AQ237" i="190"/>
  <c r="AP237" i="190"/>
  <c r="AN237" i="190"/>
  <c r="AO237" i="190" s="1"/>
  <c r="BC236" i="190"/>
  <c r="AY239" i="190" s="1"/>
  <c r="BA236" i="190"/>
  <c r="AT236" i="190"/>
  <c r="AR236" i="190"/>
  <c r="AS236" i="190" s="1"/>
  <c r="AP236" i="190"/>
  <c r="AN236" i="190"/>
  <c r="AO236" i="190" s="1"/>
  <c r="BA235" i="190"/>
  <c r="AW235" i="190"/>
  <c r="AU238" i="190" s="1"/>
  <c r="AP235" i="190"/>
  <c r="AN235" i="190"/>
  <c r="AO235" i="190" s="1"/>
  <c r="BA234" i="190"/>
  <c r="AW234" i="190"/>
  <c r="AU237" i="190" s="1"/>
  <c r="AP234" i="190"/>
  <c r="AN234" i="190"/>
  <c r="AO234" i="190" s="1"/>
  <c r="BC233" i="190"/>
  <c r="AU239" i="190" s="1"/>
  <c r="BA233" i="190"/>
  <c r="AY233" i="190"/>
  <c r="AU236" i="190" s="1"/>
  <c r="AW233" i="190"/>
  <c r="AP233" i="190"/>
  <c r="AN233" i="190"/>
  <c r="BA232" i="190"/>
  <c r="AW232" i="190"/>
  <c r="AS232" i="190"/>
  <c r="AQ235" i="190" s="1"/>
  <c r="BO231" i="190"/>
  <c r="BN231" i="190"/>
  <c r="BL231" i="190"/>
  <c r="BK231" i="190"/>
  <c r="BA231" i="190"/>
  <c r="AW231" i="190"/>
  <c r="AS231" i="190"/>
  <c r="AQ234" i="190" s="1"/>
  <c r="BC230" i="190"/>
  <c r="AQ239" i="190" s="1"/>
  <c r="BA230" i="190"/>
  <c r="AY230" i="190"/>
  <c r="AQ236" i="190" s="1"/>
  <c r="AW230" i="190"/>
  <c r="AU230" i="190"/>
  <c r="AS230" i="190"/>
  <c r="AZ229" i="190"/>
  <c r="AV229" i="190"/>
  <c r="AR229" i="190"/>
  <c r="AN229" i="190"/>
  <c r="AZ228" i="190"/>
  <c r="AV228" i="190"/>
  <c r="AR228" i="190"/>
  <c r="AN228" i="190"/>
  <c r="AX226" i="190"/>
  <c r="AV226" i="190"/>
  <c r="AW226" i="190" s="1"/>
  <c r="AU226" i="190"/>
  <c r="AT226" i="190"/>
  <c r="AR226" i="190"/>
  <c r="AS226" i="190" s="1"/>
  <c r="AP226" i="190"/>
  <c r="AN226" i="190"/>
  <c r="AO226" i="190" s="1"/>
  <c r="AX225" i="190"/>
  <c r="AV225" i="190"/>
  <c r="AW225" i="190" s="1"/>
  <c r="AU225" i="190"/>
  <c r="AT225" i="190"/>
  <c r="AR225" i="190"/>
  <c r="AS225" i="190" s="1"/>
  <c r="AP225" i="190"/>
  <c r="AN225" i="190"/>
  <c r="AO225" i="190" s="1"/>
  <c r="AX224" i="190"/>
  <c r="AV224" i="190"/>
  <c r="AW224" i="190" s="1"/>
  <c r="AT224" i="190"/>
  <c r="AR224" i="190"/>
  <c r="AS224" i="190" s="1"/>
  <c r="AP224" i="190"/>
  <c r="AN224" i="190"/>
  <c r="BA223" i="190"/>
  <c r="AY226" i="190" s="1"/>
  <c r="AT223" i="190"/>
  <c r="AR223" i="190"/>
  <c r="AS223" i="190" s="1"/>
  <c r="AQ226" i="190" s="1"/>
  <c r="AQ223" i="190"/>
  <c r="AP223" i="190"/>
  <c r="AN223" i="190"/>
  <c r="AO223" i="190" s="1"/>
  <c r="BA222" i="190"/>
  <c r="AY225" i="190" s="1"/>
  <c r="AT222" i="190"/>
  <c r="AR222" i="190"/>
  <c r="AS222" i="190" s="1"/>
  <c r="AQ225" i="190" s="1"/>
  <c r="AQ222" i="190"/>
  <c r="AP222" i="190"/>
  <c r="AN222" i="190"/>
  <c r="AO222" i="190" s="1"/>
  <c r="BC221" i="190"/>
  <c r="AY224" i="190" s="1"/>
  <c r="BA221" i="190"/>
  <c r="AT221" i="190"/>
  <c r="AR221" i="190"/>
  <c r="AS221" i="190" s="1"/>
  <c r="AP221" i="190"/>
  <c r="AN221" i="190"/>
  <c r="AO221" i="190" s="1"/>
  <c r="BA220" i="190"/>
  <c r="AW220" i="190"/>
  <c r="AU223" i="190" s="1"/>
  <c r="AP220" i="190"/>
  <c r="AN220" i="190"/>
  <c r="AO220" i="190" s="1"/>
  <c r="BA219" i="190"/>
  <c r="AW219" i="190"/>
  <c r="AU222" i="190" s="1"/>
  <c r="AP219" i="190"/>
  <c r="AN219" i="190"/>
  <c r="AO219" i="190" s="1"/>
  <c r="BC218" i="190"/>
  <c r="AU224" i="190" s="1"/>
  <c r="BA218" i="190"/>
  <c r="AY218" i="190"/>
  <c r="AU221" i="190" s="1"/>
  <c r="AW218" i="190"/>
  <c r="AP218" i="190"/>
  <c r="AN218" i="190"/>
  <c r="BA217" i="190"/>
  <c r="AW217" i="190"/>
  <c r="AS217" i="190"/>
  <c r="AQ220" i="190" s="1"/>
  <c r="BO216" i="190"/>
  <c r="BN216" i="190"/>
  <c r="BL216" i="190"/>
  <c r="BK216" i="190"/>
  <c r="BA216" i="190"/>
  <c r="AW216" i="190"/>
  <c r="AS216" i="190"/>
  <c r="AQ219" i="190" s="1"/>
  <c r="BC215" i="190"/>
  <c r="AQ224" i="190" s="1"/>
  <c r="BA215" i="190"/>
  <c r="AY215" i="190"/>
  <c r="AQ221" i="190" s="1"/>
  <c r="AW215" i="190"/>
  <c r="AU215" i="190"/>
  <c r="AQ218" i="190" s="1"/>
  <c r="AS215" i="190"/>
  <c r="AZ214" i="190"/>
  <c r="AV214" i="190"/>
  <c r="AR214" i="190"/>
  <c r="AN214" i="190"/>
  <c r="AZ213" i="190"/>
  <c r="AV213" i="190"/>
  <c r="AR213" i="190"/>
  <c r="AN213" i="190"/>
  <c r="O241" i="190"/>
  <c r="M241" i="190"/>
  <c r="N241" i="190" s="1"/>
  <c r="L241" i="190"/>
  <c r="K241" i="190"/>
  <c r="I241" i="190"/>
  <c r="J241" i="190" s="1"/>
  <c r="G241" i="190"/>
  <c r="E241" i="190"/>
  <c r="F241" i="190" s="1"/>
  <c r="O240" i="190"/>
  <c r="M240" i="190"/>
  <c r="N240" i="190" s="1"/>
  <c r="L240" i="190"/>
  <c r="K240" i="190"/>
  <c r="I240" i="190"/>
  <c r="J240" i="190" s="1"/>
  <c r="G240" i="190"/>
  <c r="E240" i="190"/>
  <c r="F240" i="190" s="1"/>
  <c r="O239" i="190"/>
  <c r="M239" i="190"/>
  <c r="N239" i="190" s="1"/>
  <c r="K239" i="190"/>
  <c r="I239" i="190"/>
  <c r="J239" i="190" s="1"/>
  <c r="G239" i="190"/>
  <c r="E239" i="190"/>
  <c r="R238" i="190"/>
  <c r="P241" i="190" s="1"/>
  <c r="K238" i="190"/>
  <c r="I238" i="190"/>
  <c r="J238" i="190" s="1"/>
  <c r="H241" i="190" s="1"/>
  <c r="H238" i="190"/>
  <c r="G238" i="190"/>
  <c r="E238" i="190"/>
  <c r="F238" i="190" s="1"/>
  <c r="R237" i="190"/>
  <c r="P240" i="190" s="1"/>
  <c r="K237" i="190"/>
  <c r="I237" i="190"/>
  <c r="J237" i="190" s="1"/>
  <c r="H240" i="190" s="1"/>
  <c r="H237" i="190"/>
  <c r="G237" i="190"/>
  <c r="E237" i="190"/>
  <c r="F237" i="190" s="1"/>
  <c r="T236" i="190"/>
  <c r="P239" i="190" s="1"/>
  <c r="R236" i="190"/>
  <c r="K236" i="190"/>
  <c r="I236" i="190"/>
  <c r="J236" i="190" s="1"/>
  <c r="G236" i="190"/>
  <c r="E236" i="190"/>
  <c r="F236" i="190" s="1"/>
  <c r="R235" i="190"/>
  <c r="N235" i="190"/>
  <c r="L238" i="190" s="1"/>
  <c r="G235" i="190"/>
  <c r="E235" i="190"/>
  <c r="F235" i="190" s="1"/>
  <c r="R234" i="190"/>
  <c r="N234" i="190"/>
  <c r="L237" i="190" s="1"/>
  <c r="G234" i="190"/>
  <c r="E234" i="190"/>
  <c r="F234" i="190" s="1"/>
  <c r="T233" i="190"/>
  <c r="L239" i="190" s="1"/>
  <c r="R233" i="190"/>
  <c r="P233" i="190"/>
  <c r="L236" i="190" s="1"/>
  <c r="N233" i="190"/>
  <c r="G233" i="190"/>
  <c r="E233" i="190"/>
  <c r="F233" i="190" s="1"/>
  <c r="R232" i="190"/>
  <c r="N232" i="190"/>
  <c r="J232" i="190"/>
  <c r="H235" i="190" s="1"/>
  <c r="AF231" i="190"/>
  <c r="AE231" i="190"/>
  <c r="AC231" i="190"/>
  <c r="AB231" i="190"/>
  <c r="R231" i="190"/>
  <c r="N231" i="190"/>
  <c r="J231" i="190"/>
  <c r="T230" i="190"/>
  <c r="H239" i="190" s="1"/>
  <c r="R230" i="190"/>
  <c r="P230" i="190"/>
  <c r="H236" i="190" s="1"/>
  <c r="N230" i="190"/>
  <c r="L230" i="190"/>
  <c r="H233" i="190" s="1"/>
  <c r="J230" i="190"/>
  <c r="Q229" i="190"/>
  <c r="M229" i="190"/>
  <c r="I229" i="190"/>
  <c r="E229" i="190"/>
  <c r="Q228" i="190"/>
  <c r="M228" i="190"/>
  <c r="I228" i="190"/>
  <c r="E228" i="190"/>
  <c r="O226" i="190"/>
  <c r="M226" i="190"/>
  <c r="N226" i="190" s="1"/>
  <c r="L226" i="190"/>
  <c r="K226" i="190"/>
  <c r="I226" i="190"/>
  <c r="J226" i="190" s="1"/>
  <c r="G226" i="190"/>
  <c r="E226" i="190"/>
  <c r="F226" i="190" s="1"/>
  <c r="O225" i="190"/>
  <c r="M225" i="190"/>
  <c r="N225" i="190" s="1"/>
  <c r="L225" i="190"/>
  <c r="K225" i="190"/>
  <c r="I225" i="190"/>
  <c r="J225" i="190" s="1"/>
  <c r="G225" i="190"/>
  <c r="E225" i="190"/>
  <c r="F225" i="190" s="1"/>
  <c r="O224" i="190"/>
  <c r="M224" i="190"/>
  <c r="N224" i="190" s="1"/>
  <c r="K224" i="190"/>
  <c r="I224" i="190"/>
  <c r="J224" i="190" s="1"/>
  <c r="G224" i="190"/>
  <c r="E224" i="190"/>
  <c r="R223" i="190"/>
  <c r="P226" i="190" s="1"/>
  <c r="K223" i="190"/>
  <c r="I223" i="190"/>
  <c r="J223" i="190" s="1"/>
  <c r="H226" i="190" s="1"/>
  <c r="H223" i="190"/>
  <c r="G223" i="190"/>
  <c r="E223" i="190"/>
  <c r="F223" i="190" s="1"/>
  <c r="R222" i="190"/>
  <c r="P225" i="190" s="1"/>
  <c r="K222" i="190"/>
  <c r="I222" i="190"/>
  <c r="J222" i="190" s="1"/>
  <c r="H225" i="190" s="1"/>
  <c r="H222" i="190"/>
  <c r="G222" i="190"/>
  <c r="E222" i="190"/>
  <c r="F222" i="190" s="1"/>
  <c r="T221" i="190"/>
  <c r="P224" i="190" s="1"/>
  <c r="R221" i="190"/>
  <c r="K221" i="190"/>
  <c r="I221" i="190"/>
  <c r="J221" i="190" s="1"/>
  <c r="G221" i="190"/>
  <c r="E221" i="190"/>
  <c r="R220" i="190"/>
  <c r="N220" i="190"/>
  <c r="L223" i="190" s="1"/>
  <c r="G220" i="190"/>
  <c r="E220" i="190"/>
  <c r="F220" i="190" s="1"/>
  <c r="R219" i="190"/>
  <c r="N219" i="190"/>
  <c r="L222" i="190" s="1"/>
  <c r="G219" i="190"/>
  <c r="E219" i="190"/>
  <c r="F219" i="190" s="1"/>
  <c r="T218" i="190"/>
  <c r="L224" i="190" s="1"/>
  <c r="R218" i="190"/>
  <c r="P218" i="190"/>
  <c r="L221" i="190" s="1"/>
  <c r="N218" i="190"/>
  <c r="G218" i="190"/>
  <c r="E218" i="190"/>
  <c r="R217" i="190"/>
  <c r="N217" i="190"/>
  <c r="J217" i="190"/>
  <c r="H220" i="190" s="1"/>
  <c r="AF216" i="190"/>
  <c r="AE216" i="190"/>
  <c r="AC216" i="190"/>
  <c r="AB216" i="190"/>
  <c r="R216" i="190"/>
  <c r="N216" i="190"/>
  <c r="J216" i="190"/>
  <c r="H219" i="190" s="1"/>
  <c r="T215" i="190"/>
  <c r="H224" i="190" s="1"/>
  <c r="R215" i="190"/>
  <c r="P215" i="190"/>
  <c r="H221" i="190" s="1"/>
  <c r="N215" i="190"/>
  <c r="L215" i="190"/>
  <c r="H218" i="190" s="1"/>
  <c r="J215" i="190"/>
  <c r="Q214" i="190"/>
  <c r="M214" i="190"/>
  <c r="I214" i="190"/>
  <c r="E214" i="190"/>
  <c r="Q213" i="190"/>
  <c r="M213" i="190"/>
  <c r="I213" i="190"/>
  <c r="E213" i="190"/>
  <c r="O188" i="190"/>
  <c r="M188" i="190"/>
  <c r="N188" i="190" s="1"/>
  <c r="L188" i="190"/>
  <c r="K188" i="190"/>
  <c r="I188" i="190"/>
  <c r="J188" i="190" s="1"/>
  <c r="G188" i="190"/>
  <c r="E188" i="190"/>
  <c r="F188" i="190" s="1"/>
  <c r="O187" i="190"/>
  <c r="M187" i="190"/>
  <c r="N187" i="190" s="1"/>
  <c r="L187" i="190"/>
  <c r="K187" i="190"/>
  <c r="I187" i="190"/>
  <c r="J187" i="190" s="1"/>
  <c r="G187" i="190"/>
  <c r="E187" i="190"/>
  <c r="F187" i="190" s="1"/>
  <c r="O186" i="190"/>
  <c r="M186" i="190"/>
  <c r="N186" i="190" s="1"/>
  <c r="K186" i="190"/>
  <c r="I186" i="190"/>
  <c r="J186" i="190" s="1"/>
  <c r="G186" i="190"/>
  <c r="E186" i="190"/>
  <c r="R185" i="190"/>
  <c r="P188" i="190" s="1"/>
  <c r="K185" i="190"/>
  <c r="I185" i="190"/>
  <c r="J185" i="190" s="1"/>
  <c r="H188" i="190" s="1"/>
  <c r="H185" i="190"/>
  <c r="G185" i="190"/>
  <c r="E185" i="190"/>
  <c r="F185" i="190" s="1"/>
  <c r="R184" i="190"/>
  <c r="P187" i="190" s="1"/>
  <c r="K184" i="190"/>
  <c r="I184" i="190"/>
  <c r="J184" i="190" s="1"/>
  <c r="H187" i="190" s="1"/>
  <c r="H184" i="190"/>
  <c r="G184" i="190"/>
  <c r="E184" i="190"/>
  <c r="F184" i="190" s="1"/>
  <c r="T183" i="190"/>
  <c r="P186" i="190" s="1"/>
  <c r="R183" i="190"/>
  <c r="K183" i="190"/>
  <c r="I183" i="190"/>
  <c r="J183" i="190" s="1"/>
  <c r="G183" i="190"/>
  <c r="E183" i="190"/>
  <c r="R182" i="190"/>
  <c r="N182" i="190"/>
  <c r="L185" i="190" s="1"/>
  <c r="G182" i="190"/>
  <c r="E182" i="190"/>
  <c r="F182" i="190" s="1"/>
  <c r="R181" i="190"/>
  <c r="N181" i="190"/>
  <c r="L184" i="190" s="1"/>
  <c r="G181" i="190"/>
  <c r="E181" i="190"/>
  <c r="F181" i="190" s="1"/>
  <c r="T180" i="190"/>
  <c r="L186" i="190" s="1"/>
  <c r="R180" i="190"/>
  <c r="P180" i="190"/>
  <c r="L183" i="190" s="1"/>
  <c r="N180" i="190"/>
  <c r="G180" i="190"/>
  <c r="E180" i="190"/>
  <c r="R179" i="190"/>
  <c r="N179" i="190"/>
  <c r="J179" i="190"/>
  <c r="H182" i="190" s="1"/>
  <c r="AF178" i="190"/>
  <c r="AE178" i="190"/>
  <c r="AC178" i="190"/>
  <c r="AB178" i="190"/>
  <c r="R178" i="190"/>
  <c r="N178" i="190"/>
  <c r="J178" i="190"/>
  <c r="H181" i="190" s="1"/>
  <c r="T177" i="190"/>
  <c r="H186" i="190" s="1"/>
  <c r="R177" i="190"/>
  <c r="P177" i="190"/>
  <c r="H183" i="190" s="1"/>
  <c r="N177" i="190"/>
  <c r="L177" i="190"/>
  <c r="H180" i="190" s="1"/>
  <c r="J177" i="190"/>
  <c r="Q176" i="190"/>
  <c r="M176" i="190"/>
  <c r="I176" i="190"/>
  <c r="E176" i="190"/>
  <c r="Q175" i="190"/>
  <c r="M175" i="190"/>
  <c r="I175" i="190"/>
  <c r="E175" i="190"/>
  <c r="AX173" i="190"/>
  <c r="AV173" i="190"/>
  <c r="AW173" i="190" s="1"/>
  <c r="AU173" i="190"/>
  <c r="AT173" i="190"/>
  <c r="AR173" i="190"/>
  <c r="AS173" i="190" s="1"/>
  <c r="AP173" i="190"/>
  <c r="AN173" i="190"/>
  <c r="AO173" i="190" s="1"/>
  <c r="AX172" i="190"/>
  <c r="AV172" i="190"/>
  <c r="AW172" i="190" s="1"/>
  <c r="AU172" i="190"/>
  <c r="AT172" i="190"/>
  <c r="AR172" i="190"/>
  <c r="AS172" i="190" s="1"/>
  <c r="AP172" i="190"/>
  <c r="AN172" i="190"/>
  <c r="AO172" i="190" s="1"/>
  <c r="AX171" i="190"/>
  <c r="AV171" i="190"/>
  <c r="AW171" i="190" s="1"/>
  <c r="AT171" i="190"/>
  <c r="AR171" i="190"/>
  <c r="AS171" i="190" s="1"/>
  <c r="AP171" i="190"/>
  <c r="AN171" i="190"/>
  <c r="BA170" i="190"/>
  <c r="AY173" i="190" s="1"/>
  <c r="AT170" i="190"/>
  <c r="AR170" i="190"/>
  <c r="AS170" i="190" s="1"/>
  <c r="AQ173" i="190" s="1"/>
  <c r="AQ170" i="190"/>
  <c r="AP170" i="190"/>
  <c r="AN170" i="190"/>
  <c r="AO170" i="190" s="1"/>
  <c r="BA169" i="190"/>
  <c r="AY172" i="190" s="1"/>
  <c r="AT169" i="190"/>
  <c r="AR169" i="190"/>
  <c r="AS169" i="190" s="1"/>
  <c r="AQ172" i="190" s="1"/>
  <c r="AQ169" i="190"/>
  <c r="AP169" i="190"/>
  <c r="AN169" i="190"/>
  <c r="AO169" i="190" s="1"/>
  <c r="BC168" i="190"/>
  <c r="AY171" i="190" s="1"/>
  <c r="BA168" i="190"/>
  <c r="AT168" i="190"/>
  <c r="AR168" i="190"/>
  <c r="AS168" i="190" s="1"/>
  <c r="AP168" i="190"/>
  <c r="AN168" i="190"/>
  <c r="AO168" i="190" s="1"/>
  <c r="BA167" i="190"/>
  <c r="AW167" i="190"/>
  <c r="AU170" i="190" s="1"/>
  <c r="AP167" i="190"/>
  <c r="AN167" i="190"/>
  <c r="AO167" i="190" s="1"/>
  <c r="BA166" i="190"/>
  <c r="AW166" i="190"/>
  <c r="AU169" i="190" s="1"/>
  <c r="AP166" i="190"/>
  <c r="AN166" i="190"/>
  <c r="BC165" i="190"/>
  <c r="AU171" i="190" s="1"/>
  <c r="BA165" i="190"/>
  <c r="AY165" i="190"/>
  <c r="AU168" i="190" s="1"/>
  <c r="AW165" i="190"/>
  <c r="AP165" i="190"/>
  <c r="AN165" i="190"/>
  <c r="AO165" i="190" s="1"/>
  <c r="BA164" i="190"/>
  <c r="AW164" i="190"/>
  <c r="AS164" i="190"/>
  <c r="AQ167" i="190" s="1"/>
  <c r="BO163" i="190"/>
  <c r="BN163" i="190"/>
  <c r="BL163" i="190"/>
  <c r="BK163" i="190"/>
  <c r="BA163" i="190"/>
  <c r="AW163" i="190"/>
  <c r="AS163" i="190"/>
  <c r="AQ166" i="190" s="1"/>
  <c r="BC162" i="190"/>
  <c r="AQ171" i="190" s="1"/>
  <c r="BA162" i="190"/>
  <c r="AY162" i="190"/>
  <c r="AQ168" i="190" s="1"/>
  <c r="AW162" i="190"/>
  <c r="AU162" i="190"/>
  <c r="AQ165" i="190" s="1"/>
  <c r="AS162" i="190"/>
  <c r="AZ161" i="190"/>
  <c r="AV161" i="190"/>
  <c r="AR161" i="190"/>
  <c r="AN161" i="190"/>
  <c r="AZ160" i="190"/>
  <c r="AV160" i="190"/>
  <c r="AR160" i="190"/>
  <c r="AN160" i="190"/>
  <c r="O173" i="190"/>
  <c r="M173" i="190"/>
  <c r="N173" i="190" s="1"/>
  <c r="L173" i="190"/>
  <c r="K173" i="190"/>
  <c r="I173" i="190"/>
  <c r="J173" i="190" s="1"/>
  <c r="G173" i="190"/>
  <c r="E173" i="190"/>
  <c r="F173" i="190" s="1"/>
  <c r="O172" i="190"/>
  <c r="M172" i="190"/>
  <c r="N172" i="190" s="1"/>
  <c r="L172" i="190"/>
  <c r="K172" i="190"/>
  <c r="I172" i="190"/>
  <c r="J172" i="190" s="1"/>
  <c r="G172" i="190"/>
  <c r="E172" i="190"/>
  <c r="F172" i="190" s="1"/>
  <c r="O171" i="190"/>
  <c r="M171" i="190"/>
  <c r="N171" i="190" s="1"/>
  <c r="K171" i="190"/>
  <c r="I171" i="190"/>
  <c r="J171" i="190" s="1"/>
  <c r="G171" i="190"/>
  <c r="E171" i="190"/>
  <c r="R170" i="190"/>
  <c r="P173" i="190" s="1"/>
  <c r="K170" i="190"/>
  <c r="I170" i="190"/>
  <c r="J170" i="190" s="1"/>
  <c r="H173" i="190" s="1"/>
  <c r="H170" i="190"/>
  <c r="G170" i="190"/>
  <c r="E170" i="190"/>
  <c r="F170" i="190" s="1"/>
  <c r="R169" i="190"/>
  <c r="P172" i="190" s="1"/>
  <c r="K169" i="190"/>
  <c r="I169" i="190"/>
  <c r="J169" i="190" s="1"/>
  <c r="H172" i="190" s="1"/>
  <c r="H169" i="190"/>
  <c r="G169" i="190"/>
  <c r="E169" i="190"/>
  <c r="F169" i="190" s="1"/>
  <c r="T168" i="190"/>
  <c r="P171" i="190" s="1"/>
  <c r="R168" i="190"/>
  <c r="K168" i="190"/>
  <c r="I168" i="190"/>
  <c r="J168" i="190" s="1"/>
  <c r="G168" i="190"/>
  <c r="E168" i="190"/>
  <c r="R167" i="190"/>
  <c r="N167" i="190"/>
  <c r="L170" i="190" s="1"/>
  <c r="G167" i="190"/>
  <c r="E167" i="190"/>
  <c r="R166" i="190"/>
  <c r="N166" i="190"/>
  <c r="L169" i="190" s="1"/>
  <c r="G166" i="190"/>
  <c r="E166" i="190"/>
  <c r="F166" i="190" s="1"/>
  <c r="T165" i="190"/>
  <c r="L171" i="190" s="1"/>
  <c r="R165" i="190"/>
  <c r="P165" i="190"/>
  <c r="L168" i="190" s="1"/>
  <c r="N165" i="190"/>
  <c r="G165" i="190"/>
  <c r="E165" i="190"/>
  <c r="F165" i="190" s="1"/>
  <c r="R164" i="190"/>
  <c r="N164" i="190"/>
  <c r="J164" i="190"/>
  <c r="H167" i="190" s="1"/>
  <c r="AF163" i="190"/>
  <c r="AE163" i="190"/>
  <c r="AC163" i="190"/>
  <c r="AB163" i="190"/>
  <c r="R163" i="190"/>
  <c r="N163" i="190"/>
  <c r="J163" i="190"/>
  <c r="H166" i="190" s="1"/>
  <c r="T162" i="190"/>
  <c r="H171" i="190" s="1"/>
  <c r="R162" i="190"/>
  <c r="P162" i="190"/>
  <c r="H168" i="190" s="1"/>
  <c r="N162" i="190"/>
  <c r="L162" i="190"/>
  <c r="H165" i="190" s="1"/>
  <c r="J162" i="190"/>
  <c r="Q161" i="190"/>
  <c r="M161" i="190"/>
  <c r="I161" i="190"/>
  <c r="E161" i="190"/>
  <c r="Q160" i="190"/>
  <c r="M160" i="190"/>
  <c r="I160" i="190"/>
  <c r="E160" i="190"/>
  <c r="AX158" i="190"/>
  <c r="AV158" i="190"/>
  <c r="AW158" i="190" s="1"/>
  <c r="AU158" i="190"/>
  <c r="AT158" i="190"/>
  <c r="AR158" i="190"/>
  <c r="AS158" i="190" s="1"/>
  <c r="AP158" i="190"/>
  <c r="AN158" i="190"/>
  <c r="AO158" i="190" s="1"/>
  <c r="AX157" i="190"/>
  <c r="AV157" i="190"/>
  <c r="AW157" i="190" s="1"/>
  <c r="AU157" i="190"/>
  <c r="AT157" i="190"/>
  <c r="AR157" i="190"/>
  <c r="AS157" i="190" s="1"/>
  <c r="AP157" i="190"/>
  <c r="AN157" i="190"/>
  <c r="AO157" i="190" s="1"/>
  <c r="AX156" i="190"/>
  <c r="AV156" i="190"/>
  <c r="AW156" i="190" s="1"/>
  <c r="AT156" i="190"/>
  <c r="AR156" i="190"/>
  <c r="AS156" i="190" s="1"/>
  <c r="AP156" i="190"/>
  <c r="AN156" i="190"/>
  <c r="BA155" i="190"/>
  <c r="AY158" i="190" s="1"/>
  <c r="AT155" i="190"/>
  <c r="AR155" i="190"/>
  <c r="AS155" i="190" s="1"/>
  <c r="AQ158" i="190" s="1"/>
  <c r="AQ155" i="190"/>
  <c r="AP155" i="190"/>
  <c r="AN155" i="190"/>
  <c r="AO155" i="190" s="1"/>
  <c r="BA154" i="190"/>
  <c r="AY157" i="190" s="1"/>
  <c r="AT154" i="190"/>
  <c r="AR154" i="190"/>
  <c r="AS154" i="190" s="1"/>
  <c r="AQ157" i="190" s="1"/>
  <c r="AQ154" i="190"/>
  <c r="AP154" i="190"/>
  <c r="AN154" i="190"/>
  <c r="AO154" i="190" s="1"/>
  <c r="BC153" i="190"/>
  <c r="AY156" i="190" s="1"/>
  <c r="BA153" i="190"/>
  <c r="AT153" i="190"/>
  <c r="AR153" i="190"/>
  <c r="AS153" i="190" s="1"/>
  <c r="AP153" i="190"/>
  <c r="AN153" i="190"/>
  <c r="AO153" i="190" s="1"/>
  <c r="BA152" i="190"/>
  <c r="AW152" i="190"/>
  <c r="AU155" i="190" s="1"/>
  <c r="AP152" i="190"/>
  <c r="AN152" i="190"/>
  <c r="AO152" i="190" s="1"/>
  <c r="BA151" i="190"/>
  <c r="AW151" i="190"/>
  <c r="AU154" i="190" s="1"/>
  <c r="AP151" i="190"/>
  <c r="AN151" i="190"/>
  <c r="AO151" i="190" s="1"/>
  <c r="BC150" i="190"/>
  <c r="AU156" i="190" s="1"/>
  <c r="BA150" i="190"/>
  <c r="AY150" i="190"/>
  <c r="AU153" i="190" s="1"/>
  <c r="AW150" i="190"/>
  <c r="AP150" i="190"/>
  <c r="AN150" i="190"/>
  <c r="BA149" i="190"/>
  <c r="AW149" i="190"/>
  <c r="AS149" i="190"/>
  <c r="AQ152" i="190" s="1"/>
  <c r="BO148" i="190"/>
  <c r="BN148" i="190"/>
  <c r="BL148" i="190"/>
  <c r="BK148" i="190"/>
  <c r="BA148" i="190"/>
  <c r="AW148" i="190"/>
  <c r="AS148" i="190"/>
  <c r="AQ151" i="190" s="1"/>
  <c r="BC147" i="190"/>
  <c r="AQ156" i="190" s="1"/>
  <c r="BA147" i="190"/>
  <c r="AY147" i="190"/>
  <c r="AQ153" i="190" s="1"/>
  <c r="AW147" i="190"/>
  <c r="AU147" i="190"/>
  <c r="AQ150" i="190" s="1"/>
  <c r="AS147" i="190"/>
  <c r="AZ146" i="190"/>
  <c r="AV146" i="190"/>
  <c r="AR146" i="190"/>
  <c r="AN146" i="190"/>
  <c r="AZ145" i="190"/>
  <c r="AV145" i="190"/>
  <c r="AR145" i="190"/>
  <c r="AN145" i="190"/>
  <c r="O158" i="190"/>
  <c r="M158" i="190"/>
  <c r="N158" i="190" s="1"/>
  <c r="L158" i="190"/>
  <c r="K158" i="190"/>
  <c r="I158" i="190"/>
  <c r="J158" i="190" s="1"/>
  <c r="G158" i="190"/>
  <c r="E158" i="190"/>
  <c r="F158" i="190" s="1"/>
  <c r="O157" i="190"/>
  <c r="M157" i="190"/>
  <c r="N157" i="190" s="1"/>
  <c r="L157" i="190"/>
  <c r="K157" i="190"/>
  <c r="I157" i="190"/>
  <c r="J157" i="190" s="1"/>
  <c r="G157" i="190"/>
  <c r="E157" i="190"/>
  <c r="F157" i="190" s="1"/>
  <c r="O156" i="190"/>
  <c r="M156" i="190"/>
  <c r="N156" i="190" s="1"/>
  <c r="K156" i="190"/>
  <c r="I156" i="190"/>
  <c r="J156" i="190" s="1"/>
  <c r="G156" i="190"/>
  <c r="E156" i="190"/>
  <c r="R155" i="190"/>
  <c r="P158" i="190" s="1"/>
  <c r="K155" i="190"/>
  <c r="I155" i="190"/>
  <c r="J155" i="190" s="1"/>
  <c r="H158" i="190" s="1"/>
  <c r="H155" i="190"/>
  <c r="G155" i="190"/>
  <c r="E155" i="190"/>
  <c r="F155" i="190" s="1"/>
  <c r="R154" i="190"/>
  <c r="P157" i="190" s="1"/>
  <c r="K154" i="190"/>
  <c r="I154" i="190"/>
  <c r="J154" i="190" s="1"/>
  <c r="H157" i="190" s="1"/>
  <c r="H154" i="190"/>
  <c r="G154" i="190"/>
  <c r="E154" i="190"/>
  <c r="F154" i="190" s="1"/>
  <c r="T153" i="190"/>
  <c r="P156" i="190" s="1"/>
  <c r="R153" i="190"/>
  <c r="K153" i="190"/>
  <c r="I153" i="190"/>
  <c r="J153" i="190" s="1"/>
  <c r="G153" i="190"/>
  <c r="E153" i="190"/>
  <c r="R152" i="190"/>
  <c r="N152" i="190"/>
  <c r="L155" i="190" s="1"/>
  <c r="G152" i="190"/>
  <c r="E152" i="190"/>
  <c r="F152" i="190" s="1"/>
  <c r="R151" i="190"/>
  <c r="N151" i="190"/>
  <c r="L154" i="190" s="1"/>
  <c r="G151" i="190"/>
  <c r="E151" i="190"/>
  <c r="F151" i="190" s="1"/>
  <c r="T150" i="190"/>
  <c r="L156" i="190" s="1"/>
  <c r="R150" i="190"/>
  <c r="P150" i="190"/>
  <c r="L153" i="190" s="1"/>
  <c r="N150" i="190"/>
  <c r="G150" i="190"/>
  <c r="E150" i="190"/>
  <c r="R149" i="190"/>
  <c r="N149" i="190"/>
  <c r="J149" i="190"/>
  <c r="H152" i="190" s="1"/>
  <c r="AF148" i="190"/>
  <c r="AE148" i="190"/>
  <c r="AC148" i="190"/>
  <c r="AB148" i="190"/>
  <c r="R148" i="190"/>
  <c r="N148" i="190"/>
  <c r="J148" i="190"/>
  <c r="H151" i="190" s="1"/>
  <c r="T147" i="190"/>
  <c r="H156" i="190" s="1"/>
  <c r="R147" i="190"/>
  <c r="P147" i="190"/>
  <c r="H153" i="190" s="1"/>
  <c r="N147" i="190"/>
  <c r="L147" i="190"/>
  <c r="H150" i="190" s="1"/>
  <c r="J147" i="190"/>
  <c r="Q146" i="190"/>
  <c r="M146" i="190"/>
  <c r="I146" i="190"/>
  <c r="E146" i="190"/>
  <c r="Q145" i="190"/>
  <c r="M145" i="190"/>
  <c r="I145" i="190"/>
  <c r="E145" i="190"/>
  <c r="AX143" i="190"/>
  <c r="AV143" i="190"/>
  <c r="AW143" i="190" s="1"/>
  <c r="AU143" i="190"/>
  <c r="AT143" i="190"/>
  <c r="AR143" i="190"/>
  <c r="AS143" i="190" s="1"/>
  <c r="AP143" i="190"/>
  <c r="AN143" i="190"/>
  <c r="AO143" i="190" s="1"/>
  <c r="AX142" i="190"/>
  <c r="AV142" i="190"/>
  <c r="AW142" i="190" s="1"/>
  <c r="AU142" i="190"/>
  <c r="AT142" i="190"/>
  <c r="AR142" i="190"/>
  <c r="AS142" i="190" s="1"/>
  <c r="AP142" i="190"/>
  <c r="AN142" i="190"/>
  <c r="AO142" i="190" s="1"/>
  <c r="AX141" i="190"/>
  <c r="AV141" i="190"/>
  <c r="AW141" i="190" s="1"/>
  <c r="AT141" i="190"/>
  <c r="AR141" i="190"/>
  <c r="AS141" i="190" s="1"/>
  <c r="AP141" i="190"/>
  <c r="AN141" i="190"/>
  <c r="BA140" i="190"/>
  <c r="AY143" i="190" s="1"/>
  <c r="AT140" i="190"/>
  <c r="AR140" i="190"/>
  <c r="AS140" i="190" s="1"/>
  <c r="AQ143" i="190" s="1"/>
  <c r="AQ140" i="190"/>
  <c r="AP140" i="190"/>
  <c r="AN140" i="190"/>
  <c r="AO140" i="190" s="1"/>
  <c r="BA139" i="190"/>
  <c r="AY142" i="190" s="1"/>
  <c r="AT139" i="190"/>
  <c r="AR139" i="190"/>
  <c r="AS139" i="190" s="1"/>
  <c r="AQ142" i="190" s="1"/>
  <c r="AQ139" i="190"/>
  <c r="AP139" i="190"/>
  <c r="AN139" i="190"/>
  <c r="AO139" i="190" s="1"/>
  <c r="BC138" i="190"/>
  <c r="AY141" i="190" s="1"/>
  <c r="BA138" i="190"/>
  <c r="AT138" i="190"/>
  <c r="AR138" i="190"/>
  <c r="AS138" i="190" s="1"/>
  <c r="AP138" i="190"/>
  <c r="AN138" i="190"/>
  <c r="AO138" i="190" s="1"/>
  <c r="BA137" i="190"/>
  <c r="AW137" i="190"/>
  <c r="AU140" i="190" s="1"/>
  <c r="AP137" i="190"/>
  <c r="AN137" i="190"/>
  <c r="AO137" i="190" s="1"/>
  <c r="BA136" i="190"/>
  <c r="AW136" i="190"/>
  <c r="AU139" i="190" s="1"/>
  <c r="AP136" i="190"/>
  <c r="AN136" i="190"/>
  <c r="AO136" i="190" s="1"/>
  <c r="BC135" i="190"/>
  <c r="AU141" i="190" s="1"/>
  <c r="BA135" i="190"/>
  <c r="AY135" i="190"/>
  <c r="AU138" i="190" s="1"/>
  <c r="AW135" i="190"/>
  <c r="AP135" i="190"/>
  <c r="AN135" i="190"/>
  <c r="BA134" i="190"/>
  <c r="AW134" i="190"/>
  <c r="AS134" i="190"/>
  <c r="AQ137" i="190" s="1"/>
  <c r="BO133" i="190"/>
  <c r="BN133" i="190"/>
  <c r="BL133" i="190"/>
  <c r="BK133" i="190"/>
  <c r="BA133" i="190"/>
  <c r="AW133" i="190"/>
  <c r="AS133" i="190"/>
  <c r="AQ136" i="190" s="1"/>
  <c r="BC132" i="190"/>
  <c r="AQ141" i="190" s="1"/>
  <c r="BA132" i="190"/>
  <c r="AY132" i="190"/>
  <c r="AQ138" i="190" s="1"/>
  <c r="AW132" i="190"/>
  <c r="AU132" i="190"/>
  <c r="AQ135" i="190" s="1"/>
  <c r="AS132" i="190"/>
  <c r="AZ131" i="190"/>
  <c r="AV131" i="190"/>
  <c r="AR131" i="190"/>
  <c r="AN131" i="190"/>
  <c r="AZ130" i="190"/>
  <c r="AV130" i="190"/>
  <c r="AR130" i="190"/>
  <c r="AN130" i="190"/>
  <c r="O143" i="190"/>
  <c r="M143" i="190"/>
  <c r="N143" i="190" s="1"/>
  <c r="L143" i="190"/>
  <c r="K143" i="190"/>
  <c r="I143" i="190"/>
  <c r="J143" i="190" s="1"/>
  <c r="G143" i="190"/>
  <c r="E143" i="190"/>
  <c r="F143" i="190" s="1"/>
  <c r="O142" i="190"/>
  <c r="M142" i="190"/>
  <c r="N142" i="190" s="1"/>
  <c r="L142" i="190"/>
  <c r="K142" i="190"/>
  <c r="I142" i="190"/>
  <c r="J142" i="190" s="1"/>
  <c r="G142" i="190"/>
  <c r="E142" i="190"/>
  <c r="F142" i="190" s="1"/>
  <c r="O141" i="190"/>
  <c r="M141" i="190"/>
  <c r="N141" i="190" s="1"/>
  <c r="K141" i="190"/>
  <c r="I141" i="190"/>
  <c r="J141" i="190" s="1"/>
  <c r="G141" i="190"/>
  <c r="E141" i="190"/>
  <c r="R140" i="190"/>
  <c r="P143" i="190" s="1"/>
  <c r="K140" i="190"/>
  <c r="I140" i="190"/>
  <c r="J140" i="190" s="1"/>
  <c r="H143" i="190" s="1"/>
  <c r="H140" i="190"/>
  <c r="G140" i="190"/>
  <c r="E140" i="190"/>
  <c r="F140" i="190" s="1"/>
  <c r="R139" i="190"/>
  <c r="P142" i="190" s="1"/>
  <c r="K139" i="190"/>
  <c r="I139" i="190"/>
  <c r="J139" i="190" s="1"/>
  <c r="H142" i="190" s="1"/>
  <c r="H139" i="190"/>
  <c r="G139" i="190"/>
  <c r="E139" i="190"/>
  <c r="F139" i="190" s="1"/>
  <c r="T138" i="190"/>
  <c r="P141" i="190" s="1"/>
  <c r="R138" i="190"/>
  <c r="K138" i="190"/>
  <c r="I138" i="190"/>
  <c r="J138" i="190" s="1"/>
  <c r="G138" i="190"/>
  <c r="E138" i="190"/>
  <c r="F138" i="190" s="1"/>
  <c r="R137" i="190"/>
  <c r="N137" i="190"/>
  <c r="L140" i="190" s="1"/>
  <c r="G137" i="190"/>
  <c r="E137" i="190"/>
  <c r="F137" i="190" s="1"/>
  <c r="R136" i="190"/>
  <c r="N136" i="190"/>
  <c r="L139" i="190" s="1"/>
  <c r="G136" i="190"/>
  <c r="E136" i="190"/>
  <c r="T135" i="190"/>
  <c r="L141" i="190" s="1"/>
  <c r="R135" i="190"/>
  <c r="P135" i="190"/>
  <c r="L138" i="190" s="1"/>
  <c r="N135" i="190"/>
  <c r="G135" i="190"/>
  <c r="E135" i="190"/>
  <c r="R134" i="190"/>
  <c r="N134" i="190"/>
  <c r="J134" i="190"/>
  <c r="H137" i="190" s="1"/>
  <c r="AF133" i="190"/>
  <c r="AE133" i="190"/>
  <c r="AC133" i="190"/>
  <c r="AB133" i="190"/>
  <c r="R133" i="190"/>
  <c r="N133" i="190"/>
  <c r="J133" i="190"/>
  <c r="H136" i="190" s="1"/>
  <c r="T132" i="190"/>
  <c r="H141" i="190" s="1"/>
  <c r="R132" i="190"/>
  <c r="P132" i="190"/>
  <c r="H138" i="190" s="1"/>
  <c r="N132" i="190"/>
  <c r="L132" i="190"/>
  <c r="H135" i="190" s="1"/>
  <c r="J132" i="190"/>
  <c r="Q131" i="190"/>
  <c r="M131" i="190"/>
  <c r="I131" i="190"/>
  <c r="E131" i="190"/>
  <c r="Q130" i="190"/>
  <c r="M130" i="190"/>
  <c r="I130" i="190"/>
  <c r="E130" i="190"/>
  <c r="O106" i="190"/>
  <c r="M106" i="190"/>
  <c r="N106" i="190" s="1"/>
  <c r="L106" i="190"/>
  <c r="K106" i="190"/>
  <c r="I106" i="190"/>
  <c r="J106" i="190" s="1"/>
  <c r="G106" i="190"/>
  <c r="E106" i="190"/>
  <c r="F106" i="190" s="1"/>
  <c r="O105" i="190"/>
  <c r="M105" i="190"/>
  <c r="N105" i="190" s="1"/>
  <c r="L105" i="190"/>
  <c r="K105" i="190"/>
  <c r="I105" i="190"/>
  <c r="J105" i="190" s="1"/>
  <c r="G105" i="190"/>
  <c r="E105" i="190"/>
  <c r="F105" i="190" s="1"/>
  <c r="O104" i="190"/>
  <c r="M104" i="190"/>
  <c r="N104" i="190" s="1"/>
  <c r="K104" i="190"/>
  <c r="I104" i="190"/>
  <c r="J104" i="190" s="1"/>
  <c r="G104" i="190"/>
  <c r="E104" i="190"/>
  <c r="R103" i="190"/>
  <c r="P106" i="190" s="1"/>
  <c r="K103" i="190"/>
  <c r="I103" i="190"/>
  <c r="J103" i="190" s="1"/>
  <c r="H106" i="190" s="1"/>
  <c r="H103" i="190"/>
  <c r="G103" i="190"/>
  <c r="E103" i="190"/>
  <c r="F103" i="190" s="1"/>
  <c r="R102" i="190"/>
  <c r="P105" i="190" s="1"/>
  <c r="K102" i="190"/>
  <c r="I102" i="190"/>
  <c r="J102" i="190" s="1"/>
  <c r="H105" i="190" s="1"/>
  <c r="H102" i="190"/>
  <c r="G102" i="190"/>
  <c r="E102" i="190"/>
  <c r="F102" i="190" s="1"/>
  <c r="T101" i="190"/>
  <c r="P104" i="190" s="1"/>
  <c r="R101" i="190"/>
  <c r="K101" i="190"/>
  <c r="I101" i="190"/>
  <c r="J101" i="190" s="1"/>
  <c r="G101" i="190"/>
  <c r="E101" i="190"/>
  <c r="F101" i="190" s="1"/>
  <c r="R100" i="190"/>
  <c r="N100" i="190"/>
  <c r="L103" i="190" s="1"/>
  <c r="G100" i="190"/>
  <c r="E100" i="190"/>
  <c r="F100" i="190" s="1"/>
  <c r="R99" i="190"/>
  <c r="N99" i="190"/>
  <c r="L102" i="190" s="1"/>
  <c r="G99" i="190"/>
  <c r="E99" i="190"/>
  <c r="T98" i="190"/>
  <c r="L104" i="190" s="1"/>
  <c r="R98" i="190"/>
  <c r="P98" i="190"/>
  <c r="L101" i="190" s="1"/>
  <c r="N98" i="190"/>
  <c r="G98" i="190"/>
  <c r="E98" i="190"/>
  <c r="F98" i="190" s="1"/>
  <c r="R97" i="190"/>
  <c r="N97" i="190"/>
  <c r="J97" i="190"/>
  <c r="H100" i="190" s="1"/>
  <c r="AF96" i="190"/>
  <c r="AE96" i="190"/>
  <c r="AC96" i="190"/>
  <c r="AB96" i="190"/>
  <c r="R96" i="190"/>
  <c r="N96" i="190"/>
  <c r="J96" i="190"/>
  <c r="H99" i="190" s="1"/>
  <c r="T95" i="190"/>
  <c r="H104" i="190" s="1"/>
  <c r="R95" i="190"/>
  <c r="P95" i="190"/>
  <c r="H101" i="190" s="1"/>
  <c r="N95" i="190"/>
  <c r="L95" i="190"/>
  <c r="H98" i="190" s="1"/>
  <c r="J95" i="190"/>
  <c r="M94" i="190"/>
  <c r="I94" i="190"/>
  <c r="E94" i="190"/>
  <c r="Q93" i="190"/>
  <c r="M93" i="190"/>
  <c r="I93" i="190"/>
  <c r="E93" i="190"/>
  <c r="AX91" i="190"/>
  <c r="AV91" i="190"/>
  <c r="AW91" i="190" s="1"/>
  <c r="AU91" i="190"/>
  <c r="AT91" i="190"/>
  <c r="AR91" i="190"/>
  <c r="AS91" i="190" s="1"/>
  <c r="AP91" i="190"/>
  <c r="AN91" i="190"/>
  <c r="AO91" i="190" s="1"/>
  <c r="AX90" i="190"/>
  <c r="AV90" i="190"/>
  <c r="AW90" i="190" s="1"/>
  <c r="AU90" i="190"/>
  <c r="AT90" i="190"/>
  <c r="AR90" i="190"/>
  <c r="AS90" i="190" s="1"/>
  <c r="AP90" i="190"/>
  <c r="AN90" i="190"/>
  <c r="AO90" i="190" s="1"/>
  <c r="AX89" i="190"/>
  <c r="AV89" i="190"/>
  <c r="AW89" i="190" s="1"/>
  <c r="AT89" i="190"/>
  <c r="AR89" i="190"/>
  <c r="AS89" i="190" s="1"/>
  <c r="AP89" i="190"/>
  <c r="AN89" i="190"/>
  <c r="BA88" i="190"/>
  <c r="AY91" i="190" s="1"/>
  <c r="AT88" i="190"/>
  <c r="AR88" i="190"/>
  <c r="AS88" i="190" s="1"/>
  <c r="AQ91" i="190" s="1"/>
  <c r="AQ88" i="190"/>
  <c r="AP88" i="190"/>
  <c r="AN88" i="190"/>
  <c r="AO88" i="190" s="1"/>
  <c r="BA87" i="190"/>
  <c r="AY90" i="190" s="1"/>
  <c r="AT87" i="190"/>
  <c r="AR87" i="190"/>
  <c r="AS87" i="190" s="1"/>
  <c r="AQ90" i="190" s="1"/>
  <c r="AQ87" i="190"/>
  <c r="AP87" i="190"/>
  <c r="AN87" i="190"/>
  <c r="AO87" i="190" s="1"/>
  <c r="BC86" i="190"/>
  <c r="AY89" i="190" s="1"/>
  <c r="BA86" i="190"/>
  <c r="AT86" i="190"/>
  <c r="AR86" i="190"/>
  <c r="AS86" i="190" s="1"/>
  <c r="AP86" i="190"/>
  <c r="AN86" i="190"/>
  <c r="BA85" i="190"/>
  <c r="AW85" i="190"/>
  <c r="AU88" i="190" s="1"/>
  <c r="AP85" i="190"/>
  <c r="AN85" i="190"/>
  <c r="AO85" i="190" s="1"/>
  <c r="BA84" i="190"/>
  <c r="AW84" i="190"/>
  <c r="AU87" i="190" s="1"/>
  <c r="AP84" i="190"/>
  <c r="AN84" i="190"/>
  <c r="AO84" i="190" s="1"/>
  <c r="BC83" i="190"/>
  <c r="AU89" i="190" s="1"/>
  <c r="BA83" i="190"/>
  <c r="AY83" i="190"/>
  <c r="AU86" i="190" s="1"/>
  <c r="AW83" i="190"/>
  <c r="AP83" i="190"/>
  <c r="AN83" i="190"/>
  <c r="AO83" i="190" s="1"/>
  <c r="BA82" i="190"/>
  <c r="AW82" i="190"/>
  <c r="AS82" i="190"/>
  <c r="AQ85" i="190" s="1"/>
  <c r="BO81" i="190"/>
  <c r="BN81" i="190"/>
  <c r="BL81" i="190"/>
  <c r="BK81" i="190"/>
  <c r="BA81" i="190"/>
  <c r="AW81" i="190"/>
  <c r="AS81" i="190"/>
  <c r="AQ84" i="190" s="1"/>
  <c r="BC80" i="190"/>
  <c r="AQ89" i="190" s="1"/>
  <c r="BA80" i="190"/>
  <c r="AY80" i="190"/>
  <c r="AQ86" i="190" s="1"/>
  <c r="AW80" i="190"/>
  <c r="AU80" i="190"/>
  <c r="AQ83" i="190" s="1"/>
  <c r="AS80" i="190"/>
  <c r="AZ79" i="190"/>
  <c r="AV79" i="190"/>
  <c r="AR79" i="190"/>
  <c r="AN79" i="190"/>
  <c r="AZ78" i="190"/>
  <c r="AV78" i="190"/>
  <c r="AR78" i="190"/>
  <c r="AN78" i="190"/>
  <c r="O91" i="190"/>
  <c r="M91" i="190"/>
  <c r="N91" i="190" s="1"/>
  <c r="L91" i="190"/>
  <c r="K91" i="190"/>
  <c r="I91" i="190"/>
  <c r="J91" i="190" s="1"/>
  <c r="G91" i="190"/>
  <c r="E91" i="190"/>
  <c r="F91" i="190" s="1"/>
  <c r="O90" i="190"/>
  <c r="M90" i="190"/>
  <c r="N90" i="190" s="1"/>
  <c r="L90" i="190"/>
  <c r="K90" i="190"/>
  <c r="I90" i="190"/>
  <c r="J90" i="190" s="1"/>
  <c r="G90" i="190"/>
  <c r="E90" i="190"/>
  <c r="F90" i="190" s="1"/>
  <c r="O89" i="190"/>
  <c r="M89" i="190"/>
  <c r="N89" i="190" s="1"/>
  <c r="K89" i="190"/>
  <c r="I89" i="190"/>
  <c r="J89" i="190" s="1"/>
  <c r="G89" i="190"/>
  <c r="E89" i="190"/>
  <c r="R88" i="190"/>
  <c r="P91" i="190" s="1"/>
  <c r="K88" i="190"/>
  <c r="I88" i="190"/>
  <c r="J88" i="190" s="1"/>
  <c r="H91" i="190" s="1"/>
  <c r="H88" i="190"/>
  <c r="G88" i="190"/>
  <c r="E88" i="190"/>
  <c r="F88" i="190" s="1"/>
  <c r="R87" i="190"/>
  <c r="P90" i="190" s="1"/>
  <c r="K87" i="190"/>
  <c r="I87" i="190"/>
  <c r="J87" i="190" s="1"/>
  <c r="H90" i="190" s="1"/>
  <c r="H87" i="190"/>
  <c r="G87" i="190"/>
  <c r="E87" i="190"/>
  <c r="F87" i="190" s="1"/>
  <c r="T86" i="190"/>
  <c r="P89" i="190" s="1"/>
  <c r="R86" i="190"/>
  <c r="K86" i="190"/>
  <c r="I86" i="190"/>
  <c r="J86" i="190" s="1"/>
  <c r="G86" i="190"/>
  <c r="E86" i="190"/>
  <c r="F86" i="190" s="1"/>
  <c r="R85" i="190"/>
  <c r="N85" i="190"/>
  <c r="L88" i="190" s="1"/>
  <c r="G85" i="190"/>
  <c r="E85" i="190"/>
  <c r="F85" i="190" s="1"/>
  <c r="R84" i="190"/>
  <c r="N84" i="190"/>
  <c r="L87" i="190" s="1"/>
  <c r="G84" i="190"/>
  <c r="E84" i="190"/>
  <c r="F84" i="190" s="1"/>
  <c r="T83" i="190"/>
  <c r="L89" i="190" s="1"/>
  <c r="R83" i="190"/>
  <c r="P83" i="190"/>
  <c r="L86" i="190" s="1"/>
  <c r="N83" i="190"/>
  <c r="G83" i="190"/>
  <c r="E83" i="190"/>
  <c r="F83" i="190" s="1"/>
  <c r="R82" i="190"/>
  <c r="N82" i="190"/>
  <c r="J82" i="190"/>
  <c r="H85" i="190" s="1"/>
  <c r="AF81" i="190"/>
  <c r="AE81" i="190"/>
  <c r="AC81" i="190"/>
  <c r="AB81" i="190"/>
  <c r="R81" i="190"/>
  <c r="N81" i="190"/>
  <c r="J81" i="190"/>
  <c r="T80" i="190"/>
  <c r="H89" i="190" s="1"/>
  <c r="R80" i="190"/>
  <c r="P80" i="190"/>
  <c r="H86" i="190" s="1"/>
  <c r="N80" i="190"/>
  <c r="L80" i="190"/>
  <c r="H83" i="190" s="1"/>
  <c r="J80" i="190"/>
  <c r="Q79" i="190"/>
  <c r="M79" i="190"/>
  <c r="I79" i="190"/>
  <c r="E79" i="190"/>
  <c r="Q78" i="190"/>
  <c r="M78" i="190"/>
  <c r="I78" i="190"/>
  <c r="E78" i="190"/>
  <c r="AX59" i="190"/>
  <c r="AV59" i="190"/>
  <c r="AW59" i="190" s="1"/>
  <c r="AU59" i="190"/>
  <c r="AT59" i="190"/>
  <c r="AR59" i="190"/>
  <c r="AS59" i="190" s="1"/>
  <c r="AP59" i="190"/>
  <c r="AN59" i="190"/>
  <c r="AO59" i="190" s="1"/>
  <c r="AX58" i="190"/>
  <c r="AV58" i="190"/>
  <c r="AW58" i="190" s="1"/>
  <c r="AU58" i="190"/>
  <c r="AT58" i="190"/>
  <c r="AR58" i="190"/>
  <c r="AS58" i="190" s="1"/>
  <c r="AP58" i="190"/>
  <c r="AN58" i="190"/>
  <c r="AO58" i="190" s="1"/>
  <c r="AX57" i="190"/>
  <c r="AV57" i="190"/>
  <c r="AW57" i="190" s="1"/>
  <c r="AT57" i="190"/>
  <c r="AR57" i="190"/>
  <c r="AS57" i="190" s="1"/>
  <c r="AP57" i="190"/>
  <c r="AN57" i="190"/>
  <c r="BA56" i="190"/>
  <c r="AY59" i="190" s="1"/>
  <c r="AT56" i="190"/>
  <c r="AR56" i="190"/>
  <c r="AS56" i="190" s="1"/>
  <c r="AQ59" i="190" s="1"/>
  <c r="AQ56" i="190"/>
  <c r="AP56" i="190"/>
  <c r="AN56" i="190"/>
  <c r="AO56" i="190" s="1"/>
  <c r="BA55" i="190"/>
  <c r="AY58" i="190" s="1"/>
  <c r="AT55" i="190"/>
  <c r="AR55" i="190"/>
  <c r="AS55" i="190" s="1"/>
  <c r="AQ58" i="190" s="1"/>
  <c r="AQ55" i="190"/>
  <c r="AP55" i="190"/>
  <c r="AN55" i="190"/>
  <c r="AO55" i="190" s="1"/>
  <c r="BC54" i="190"/>
  <c r="AY57" i="190" s="1"/>
  <c r="BA54" i="190"/>
  <c r="AT54" i="190"/>
  <c r="AR54" i="190"/>
  <c r="AS54" i="190" s="1"/>
  <c r="AP54" i="190"/>
  <c r="AN54" i="190"/>
  <c r="BA53" i="190"/>
  <c r="AW53" i="190"/>
  <c r="AU56" i="190" s="1"/>
  <c r="AP53" i="190"/>
  <c r="AN53" i="190"/>
  <c r="AO53" i="190" s="1"/>
  <c r="BA52" i="190"/>
  <c r="AW52" i="190"/>
  <c r="AU55" i="190" s="1"/>
  <c r="AP52" i="190"/>
  <c r="AN52" i="190"/>
  <c r="AO52" i="190" s="1"/>
  <c r="BC51" i="190"/>
  <c r="AU57" i="190" s="1"/>
  <c r="BA51" i="190"/>
  <c r="AY51" i="190"/>
  <c r="AU54" i="190" s="1"/>
  <c r="AW51" i="190"/>
  <c r="AP51" i="190"/>
  <c r="AN51" i="190"/>
  <c r="BA50" i="190"/>
  <c r="AW50" i="190"/>
  <c r="AS50" i="190"/>
  <c r="AQ53" i="190" s="1"/>
  <c r="BO49" i="190"/>
  <c r="BN49" i="190"/>
  <c r="BL49" i="190"/>
  <c r="BK49" i="190"/>
  <c r="BA49" i="190"/>
  <c r="AW49" i="190"/>
  <c r="AS49" i="190"/>
  <c r="AQ52" i="190" s="1"/>
  <c r="BC48" i="190"/>
  <c r="AQ57" i="190" s="1"/>
  <c r="BA48" i="190"/>
  <c r="AY48" i="190"/>
  <c r="AQ54" i="190" s="1"/>
  <c r="AW48" i="190"/>
  <c r="AU48" i="190"/>
  <c r="AQ51" i="190" s="1"/>
  <c r="AS48" i="190"/>
  <c r="AZ47" i="190"/>
  <c r="AV47" i="190"/>
  <c r="AR47" i="190"/>
  <c r="AN47" i="190"/>
  <c r="AZ46" i="190"/>
  <c r="AV46" i="190"/>
  <c r="AR46" i="190"/>
  <c r="AN46" i="190"/>
  <c r="O59" i="190"/>
  <c r="M59" i="190"/>
  <c r="N59" i="190" s="1"/>
  <c r="L59" i="190"/>
  <c r="K59" i="190"/>
  <c r="I59" i="190"/>
  <c r="J59" i="190" s="1"/>
  <c r="G59" i="190"/>
  <c r="E59" i="190"/>
  <c r="F59" i="190" s="1"/>
  <c r="O58" i="190"/>
  <c r="M58" i="190"/>
  <c r="N58" i="190" s="1"/>
  <c r="L58" i="190"/>
  <c r="K58" i="190"/>
  <c r="I58" i="190"/>
  <c r="J58" i="190" s="1"/>
  <c r="G58" i="190"/>
  <c r="E58" i="190"/>
  <c r="F58" i="190" s="1"/>
  <c r="O57" i="190"/>
  <c r="M57" i="190"/>
  <c r="N57" i="190" s="1"/>
  <c r="K57" i="190"/>
  <c r="I57" i="190"/>
  <c r="J57" i="190" s="1"/>
  <c r="G57" i="190"/>
  <c r="E57" i="190"/>
  <c r="R56" i="190"/>
  <c r="P59" i="190" s="1"/>
  <c r="K56" i="190"/>
  <c r="I56" i="190"/>
  <c r="J56" i="190" s="1"/>
  <c r="H59" i="190" s="1"/>
  <c r="H56" i="190"/>
  <c r="G56" i="190"/>
  <c r="E56" i="190"/>
  <c r="F56" i="190" s="1"/>
  <c r="R55" i="190"/>
  <c r="P58" i="190" s="1"/>
  <c r="K55" i="190"/>
  <c r="I55" i="190"/>
  <c r="J55" i="190" s="1"/>
  <c r="H58" i="190" s="1"/>
  <c r="H55" i="190"/>
  <c r="G55" i="190"/>
  <c r="E55" i="190"/>
  <c r="F55" i="190" s="1"/>
  <c r="T54" i="190"/>
  <c r="P57" i="190" s="1"/>
  <c r="R54" i="190"/>
  <c r="K54" i="190"/>
  <c r="I54" i="190"/>
  <c r="J54" i="190" s="1"/>
  <c r="G54" i="190"/>
  <c r="E54" i="190"/>
  <c r="R53" i="190"/>
  <c r="N53" i="190"/>
  <c r="L56" i="190" s="1"/>
  <c r="G53" i="190"/>
  <c r="E53" i="190"/>
  <c r="F53" i="190" s="1"/>
  <c r="R52" i="190"/>
  <c r="N52" i="190"/>
  <c r="L55" i="190" s="1"/>
  <c r="G52" i="190"/>
  <c r="E52" i="190"/>
  <c r="F52" i="190" s="1"/>
  <c r="T51" i="190"/>
  <c r="L57" i="190" s="1"/>
  <c r="R51" i="190"/>
  <c r="P51" i="190"/>
  <c r="L54" i="190" s="1"/>
  <c r="N51" i="190"/>
  <c r="G51" i="190"/>
  <c r="E51" i="190"/>
  <c r="F51" i="190" s="1"/>
  <c r="R50" i="190"/>
  <c r="N50" i="190"/>
  <c r="J50" i="190"/>
  <c r="H53" i="190" s="1"/>
  <c r="AF49" i="190"/>
  <c r="AE49" i="190"/>
  <c r="AC49" i="190"/>
  <c r="AB49" i="190"/>
  <c r="R49" i="190"/>
  <c r="N49" i="190"/>
  <c r="J49" i="190"/>
  <c r="T48" i="190"/>
  <c r="H57" i="190" s="1"/>
  <c r="R48" i="190"/>
  <c r="P48" i="190"/>
  <c r="H54" i="190" s="1"/>
  <c r="N48" i="190"/>
  <c r="L48" i="190"/>
  <c r="H51" i="190" s="1"/>
  <c r="J48" i="190"/>
  <c r="Q47" i="190"/>
  <c r="M47" i="190"/>
  <c r="I47" i="190"/>
  <c r="E47" i="190"/>
  <c r="Q46" i="190"/>
  <c r="M46" i="190"/>
  <c r="I46" i="190"/>
  <c r="E46" i="190"/>
  <c r="AX44" i="190"/>
  <c r="AV44" i="190"/>
  <c r="AW44" i="190" s="1"/>
  <c r="AU44" i="190"/>
  <c r="AT44" i="190"/>
  <c r="AR44" i="190"/>
  <c r="AS44" i="190" s="1"/>
  <c r="AP44" i="190"/>
  <c r="AN44" i="190"/>
  <c r="AO44" i="190" s="1"/>
  <c r="AX43" i="190"/>
  <c r="AV43" i="190"/>
  <c r="AW43" i="190" s="1"/>
  <c r="AU43" i="190"/>
  <c r="AT43" i="190"/>
  <c r="AR43" i="190"/>
  <c r="AS43" i="190" s="1"/>
  <c r="AP43" i="190"/>
  <c r="AN43" i="190"/>
  <c r="AO43" i="190" s="1"/>
  <c r="AX42" i="190"/>
  <c r="AV42" i="190"/>
  <c r="AW42" i="190" s="1"/>
  <c r="AT42" i="190"/>
  <c r="AR42" i="190"/>
  <c r="AS42" i="190" s="1"/>
  <c r="AP42" i="190"/>
  <c r="AN42" i="190"/>
  <c r="BA41" i="190"/>
  <c r="AY44" i="190" s="1"/>
  <c r="AT41" i="190"/>
  <c r="AR41" i="190"/>
  <c r="AS41" i="190" s="1"/>
  <c r="AQ44" i="190" s="1"/>
  <c r="AQ41" i="190"/>
  <c r="AP41" i="190"/>
  <c r="AN41" i="190"/>
  <c r="AO41" i="190" s="1"/>
  <c r="BA40" i="190"/>
  <c r="AY43" i="190" s="1"/>
  <c r="AT40" i="190"/>
  <c r="AR40" i="190"/>
  <c r="AS40" i="190" s="1"/>
  <c r="AQ43" i="190" s="1"/>
  <c r="AQ40" i="190"/>
  <c r="AP40" i="190"/>
  <c r="AN40" i="190"/>
  <c r="AO40" i="190" s="1"/>
  <c r="BC39" i="190"/>
  <c r="AY42" i="190" s="1"/>
  <c r="BA39" i="190"/>
  <c r="AT39" i="190"/>
  <c r="AR39" i="190"/>
  <c r="AS39" i="190" s="1"/>
  <c r="AP39" i="190"/>
  <c r="AN39" i="190"/>
  <c r="AO39" i="190" s="1"/>
  <c r="BA38" i="190"/>
  <c r="AW38" i="190"/>
  <c r="AU41" i="190" s="1"/>
  <c r="AP38" i="190"/>
  <c r="AN38" i="190"/>
  <c r="AO38" i="190" s="1"/>
  <c r="BA37" i="190"/>
  <c r="AW37" i="190"/>
  <c r="AU40" i="190" s="1"/>
  <c r="AP37" i="190"/>
  <c r="AN37" i="190"/>
  <c r="AO37" i="190" s="1"/>
  <c r="BC36" i="190"/>
  <c r="AU42" i="190" s="1"/>
  <c r="BA36" i="190"/>
  <c r="AY36" i="190"/>
  <c r="AU39" i="190" s="1"/>
  <c r="AW36" i="190"/>
  <c r="AP36" i="190"/>
  <c r="AN36" i="190"/>
  <c r="BA35" i="190"/>
  <c r="AW35" i="190"/>
  <c r="AS35" i="190"/>
  <c r="AQ38" i="190" s="1"/>
  <c r="BO34" i="190"/>
  <c r="BN34" i="190"/>
  <c r="BL34" i="190"/>
  <c r="BK34" i="190"/>
  <c r="BA34" i="190"/>
  <c r="AW34" i="190"/>
  <c r="AS34" i="190"/>
  <c r="BC33" i="190"/>
  <c r="AQ42" i="190" s="1"/>
  <c r="BA33" i="190"/>
  <c r="AY33" i="190"/>
  <c r="AQ39" i="190" s="1"/>
  <c r="AW33" i="190"/>
  <c r="AU33" i="190"/>
  <c r="AQ36" i="190" s="1"/>
  <c r="AS33" i="190"/>
  <c r="AZ32" i="190"/>
  <c r="AV32" i="190"/>
  <c r="AR32" i="190"/>
  <c r="AN32" i="190"/>
  <c r="AZ31" i="190"/>
  <c r="AV31" i="190"/>
  <c r="AR31" i="190"/>
  <c r="AN31" i="190"/>
  <c r="O44" i="190"/>
  <c r="M44" i="190"/>
  <c r="N44" i="190" s="1"/>
  <c r="L44" i="190"/>
  <c r="K44" i="190"/>
  <c r="I44" i="190"/>
  <c r="J44" i="190" s="1"/>
  <c r="G44" i="190"/>
  <c r="E44" i="190"/>
  <c r="F44" i="190" s="1"/>
  <c r="O43" i="190"/>
  <c r="M43" i="190"/>
  <c r="N43" i="190" s="1"/>
  <c r="L43" i="190"/>
  <c r="K43" i="190"/>
  <c r="I43" i="190"/>
  <c r="J43" i="190" s="1"/>
  <c r="G43" i="190"/>
  <c r="E43" i="190"/>
  <c r="F43" i="190" s="1"/>
  <c r="O42" i="190"/>
  <c r="M42" i="190"/>
  <c r="N42" i="190" s="1"/>
  <c r="K42" i="190"/>
  <c r="I42" i="190"/>
  <c r="J42" i="190" s="1"/>
  <c r="G42" i="190"/>
  <c r="E42" i="190"/>
  <c r="R41" i="190"/>
  <c r="P44" i="190" s="1"/>
  <c r="K41" i="190"/>
  <c r="I41" i="190"/>
  <c r="J41" i="190" s="1"/>
  <c r="H44" i="190" s="1"/>
  <c r="H41" i="190"/>
  <c r="G41" i="190"/>
  <c r="E41" i="190"/>
  <c r="F41" i="190" s="1"/>
  <c r="R40" i="190"/>
  <c r="P43" i="190" s="1"/>
  <c r="K40" i="190"/>
  <c r="I40" i="190"/>
  <c r="J40" i="190" s="1"/>
  <c r="H43" i="190" s="1"/>
  <c r="H40" i="190"/>
  <c r="G40" i="190"/>
  <c r="E40" i="190"/>
  <c r="F40" i="190" s="1"/>
  <c r="T39" i="190"/>
  <c r="P42" i="190" s="1"/>
  <c r="R39" i="190"/>
  <c r="K39" i="190"/>
  <c r="I39" i="190"/>
  <c r="J39" i="190" s="1"/>
  <c r="G39" i="190"/>
  <c r="E39" i="190"/>
  <c r="F39" i="190" s="1"/>
  <c r="R38" i="190"/>
  <c r="N38" i="190"/>
  <c r="L41" i="190" s="1"/>
  <c r="G38" i="190"/>
  <c r="E38" i="190"/>
  <c r="F38" i="190" s="1"/>
  <c r="R37" i="190"/>
  <c r="N37" i="190"/>
  <c r="L40" i="190" s="1"/>
  <c r="G37" i="190"/>
  <c r="E37" i="190"/>
  <c r="F37" i="190" s="1"/>
  <c r="T36" i="190"/>
  <c r="L42" i="190" s="1"/>
  <c r="R36" i="190"/>
  <c r="P36" i="190"/>
  <c r="L39" i="190" s="1"/>
  <c r="N36" i="190"/>
  <c r="G36" i="190"/>
  <c r="E36" i="190"/>
  <c r="R35" i="190"/>
  <c r="N35" i="190"/>
  <c r="J35" i="190"/>
  <c r="H38" i="190" s="1"/>
  <c r="AF34" i="190"/>
  <c r="AE34" i="190"/>
  <c r="AC34" i="190"/>
  <c r="AB34" i="190"/>
  <c r="R34" i="190"/>
  <c r="N34" i="190"/>
  <c r="J34" i="190"/>
  <c r="H37" i="190" s="1"/>
  <c r="T33" i="190"/>
  <c r="H42" i="190" s="1"/>
  <c r="R33" i="190"/>
  <c r="P33" i="190"/>
  <c r="H39" i="190" s="1"/>
  <c r="N33" i="190"/>
  <c r="L33" i="190"/>
  <c r="H36" i="190" s="1"/>
  <c r="J33" i="190"/>
  <c r="Q32" i="190"/>
  <c r="M32" i="190"/>
  <c r="I32" i="190"/>
  <c r="E32" i="190"/>
  <c r="Q31" i="190"/>
  <c r="M31" i="190"/>
  <c r="I31" i="190"/>
  <c r="E31" i="190"/>
  <c r="AN277" i="190" l="1"/>
  <c r="AM277" i="190"/>
  <c r="AM283" i="190"/>
  <c r="AN289" i="190"/>
  <c r="AL274" i="190"/>
  <c r="AO274" i="190"/>
  <c r="AI274" i="190"/>
  <c r="AE275" i="190" s="1"/>
  <c r="AN286" i="190"/>
  <c r="AH274" i="190"/>
  <c r="AC275" i="190" s="1"/>
  <c r="AK289" i="190"/>
  <c r="AM286" i="190"/>
  <c r="AN283" i="190"/>
  <c r="AN280" i="190"/>
  <c r="F276" i="190"/>
  <c r="AH277" i="190" s="1"/>
  <c r="F285" i="190"/>
  <c r="AH286" i="190" s="1"/>
  <c r="AI286" i="190"/>
  <c r="AE287" i="190" s="1"/>
  <c r="AH280" i="190"/>
  <c r="AJ286" i="190"/>
  <c r="J289" i="190"/>
  <c r="AH289" i="190" s="1"/>
  <c r="AI280" i="190"/>
  <c r="AE281" i="190" s="1"/>
  <c r="AK286" i="190"/>
  <c r="AJ289" i="190"/>
  <c r="AJ280" i="190"/>
  <c r="AK280" i="190"/>
  <c r="AI277" i="190"/>
  <c r="AE278" i="190" s="1"/>
  <c r="AM289" i="190"/>
  <c r="AJ277" i="190"/>
  <c r="AM280" i="190"/>
  <c r="F282" i="190"/>
  <c r="AH283" i="190" s="1"/>
  <c r="AJ283" i="190"/>
  <c r="AK277" i="190"/>
  <c r="AK283" i="190"/>
  <c r="AG133" i="190"/>
  <c r="AG148" i="190"/>
  <c r="AA49" i="190"/>
  <c r="W50" i="190" s="1"/>
  <c r="BO154" i="190"/>
  <c r="BT96" i="190"/>
  <c r="AE151" i="190"/>
  <c r="BP81" i="190"/>
  <c r="BO43" i="190"/>
  <c r="BK136" i="190"/>
  <c r="BR108" i="190"/>
  <c r="BP163" i="190"/>
  <c r="BN219" i="190"/>
  <c r="AE249" i="190"/>
  <c r="BM148" i="190"/>
  <c r="BO234" i="190"/>
  <c r="BN52" i="190"/>
  <c r="BO84" i="190"/>
  <c r="AD216" i="190"/>
  <c r="BM216" i="190"/>
  <c r="AC154" i="190"/>
  <c r="AF151" i="190"/>
  <c r="AF154" i="190"/>
  <c r="BM246" i="190"/>
  <c r="AO107" i="190"/>
  <c r="BN108" i="190" s="1"/>
  <c r="BJ109" i="190" s="1"/>
  <c r="Z148" i="190"/>
  <c r="U149" i="190" s="1"/>
  <c r="BJ148" i="190"/>
  <c r="BF149" i="190" s="1"/>
  <c r="BN151" i="190"/>
  <c r="BI49" i="190"/>
  <c r="BD50" i="190" s="1"/>
  <c r="AE157" i="190"/>
  <c r="BL169" i="190"/>
  <c r="AA178" i="190"/>
  <c r="W179" i="190" s="1"/>
  <c r="AF157" i="190"/>
  <c r="AF219" i="190"/>
  <c r="AF222" i="190"/>
  <c r="AF249" i="190"/>
  <c r="BM34" i="190"/>
  <c r="AD49" i="190"/>
  <c r="AG246" i="190"/>
  <c r="Z34" i="190"/>
  <c r="U35" i="190" s="1"/>
  <c r="AD81" i="190"/>
  <c r="BJ216" i="190"/>
  <c r="BF217" i="190" s="1"/>
  <c r="BO222" i="190"/>
  <c r="BL252" i="190"/>
  <c r="BN84" i="190"/>
  <c r="AG96" i="190"/>
  <c r="BO219" i="190"/>
  <c r="AF252" i="190"/>
  <c r="BM133" i="190"/>
  <c r="AD148" i="190"/>
  <c r="AF240" i="190"/>
  <c r="BN234" i="190"/>
  <c r="BN136" i="190"/>
  <c r="BJ231" i="190"/>
  <c r="BF232" i="190" s="1"/>
  <c r="AE255" i="190"/>
  <c r="BN96" i="190"/>
  <c r="BJ97" i="190" s="1"/>
  <c r="BJ40" i="190"/>
  <c r="BF41" i="190" s="1"/>
  <c r="BK37" i="190"/>
  <c r="AO51" i="190"/>
  <c r="BJ52" i="190" s="1"/>
  <c r="BF53" i="190" s="1"/>
  <c r="BP133" i="190"/>
  <c r="AD178" i="190"/>
  <c r="BO225" i="190"/>
  <c r="BN240" i="190"/>
  <c r="BI34" i="190"/>
  <c r="BD35" i="190" s="1"/>
  <c r="AO36" i="190"/>
  <c r="AD231" i="190"/>
  <c r="BO240" i="190"/>
  <c r="BS99" i="190"/>
  <c r="BS102" i="190"/>
  <c r="BN43" i="190"/>
  <c r="BO87" i="190"/>
  <c r="AG216" i="190"/>
  <c r="AC84" i="190"/>
  <c r="BJ169" i="190"/>
  <c r="BF170" i="190" s="1"/>
  <c r="AE139" i="190"/>
  <c r="BP49" i="190"/>
  <c r="BL52" i="190"/>
  <c r="AE90" i="190"/>
  <c r="AE99" i="190"/>
  <c r="AF105" i="190"/>
  <c r="AE136" i="190"/>
  <c r="BN142" i="190"/>
  <c r="BJ246" i="190"/>
  <c r="BF247" i="190" s="1"/>
  <c r="AO251" i="190"/>
  <c r="BJ252" i="190" s="1"/>
  <c r="BF253" i="190" s="1"/>
  <c r="F249" i="190"/>
  <c r="AF255" i="190"/>
  <c r="BP105" i="190"/>
  <c r="BS108" i="190"/>
  <c r="AF52" i="190"/>
  <c r="AB55" i="190"/>
  <c r="BI133" i="190"/>
  <c r="BD134" i="190" s="1"/>
  <c r="BO151" i="190"/>
  <c r="BL166" i="190"/>
  <c r="BK240" i="190"/>
  <c r="BN252" i="190"/>
  <c r="Z49" i="190"/>
  <c r="U50" i="190" s="1"/>
  <c r="Z81" i="190"/>
  <c r="U82" i="190" s="1"/>
  <c r="AF90" i="190"/>
  <c r="F135" i="190"/>
  <c r="AC139" i="190"/>
  <c r="BO142" i="190"/>
  <c r="AD163" i="190"/>
  <c r="AG178" i="190"/>
  <c r="AG231" i="190"/>
  <c r="BP231" i="190"/>
  <c r="BO252" i="190"/>
  <c r="BS105" i="190"/>
  <c r="AC55" i="190"/>
  <c r="F54" i="190"/>
  <c r="AA55" i="190" s="1"/>
  <c r="W56" i="190" s="1"/>
  <c r="BK52" i="190"/>
  <c r="AB87" i="190"/>
  <c r="AE105" i="190"/>
  <c r="AG34" i="190"/>
  <c r="BP34" i="190"/>
  <c r="AE58" i="190"/>
  <c r="AB58" i="190"/>
  <c r="BJ84" i="190"/>
  <c r="BF85" i="190" s="1"/>
  <c r="AD96" i="190"/>
  <c r="AF136" i="190"/>
  <c r="Z139" i="190"/>
  <c r="U140" i="190" s="1"/>
  <c r="AB234" i="190"/>
  <c r="BO249" i="190"/>
  <c r="AD246" i="190"/>
  <c r="AF58" i="190"/>
  <c r="BJ81" i="190"/>
  <c r="BF82" i="190" s="1"/>
  <c r="BI84" i="190"/>
  <c r="BD85" i="190" s="1"/>
  <c r="BL87" i="190"/>
  <c r="AB139" i="190"/>
  <c r="AE166" i="190"/>
  <c r="AC184" i="190"/>
  <c r="AE225" i="190"/>
  <c r="AE234" i="190"/>
  <c r="AF237" i="190"/>
  <c r="BP99" i="190"/>
  <c r="BJ49" i="190"/>
  <c r="BF50" i="190" s="1"/>
  <c r="AA81" i="190"/>
  <c r="W82" i="190" s="1"/>
  <c r="AO86" i="190"/>
  <c r="BJ87" i="190" s="1"/>
  <c r="BF88" i="190" s="1"/>
  <c r="AF102" i="190"/>
  <c r="AC151" i="190"/>
  <c r="AG163" i="190"/>
  <c r="BN166" i="190"/>
  <c r="BN172" i="190"/>
  <c r="F183" i="190"/>
  <c r="AA184" i="190" s="1"/>
  <c r="W185" i="190" s="1"/>
  <c r="F224" i="190"/>
  <c r="Z225" i="190" s="1"/>
  <c r="BN225" i="190"/>
  <c r="BL55" i="190"/>
  <c r="BO172" i="190"/>
  <c r="AE181" i="190"/>
  <c r="AF184" i="190"/>
  <c r="AF225" i="190"/>
  <c r="BP102" i="190"/>
  <c r="BO52" i="190"/>
  <c r="AO54" i="190"/>
  <c r="BJ55" i="190" s="1"/>
  <c r="BF56" i="190" s="1"/>
  <c r="F153" i="190"/>
  <c r="AA154" i="190" s="1"/>
  <c r="W155" i="190" s="1"/>
  <c r="BN157" i="190"/>
  <c r="BM163" i="190"/>
  <c r="AF181" i="190"/>
  <c r="AO233" i="190"/>
  <c r="AO101" i="190"/>
  <c r="BN102" i="190" s="1"/>
  <c r="BJ103" i="190" s="1"/>
  <c r="AE84" i="190"/>
  <c r="BO157" i="190"/>
  <c r="AC169" i="190"/>
  <c r="AA231" i="190"/>
  <c r="W232" i="190" s="1"/>
  <c r="AF234" i="190"/>
  <c r="BL234" i="190"/>
  <c r="BN237" i="190"/>
  <c r="BN249" i="190"/>
  <c r="BN255" i="190"/>
  <c r="BO55" i="190"/>
  <c r="AE102" i="190"/>
  <c r="AC136" i="190"/>
  <c r="AE142" i="190"/>
  <c r="AF37" i="190"/>
  <c r="BO37" i="190"/>
  <c r="AG49" i="190"/>
  <c r="AB52" i="190"/>
  <c r="AG81" i="190"/>
  <c r="AF84" i="190"/>
  <c r="BN90" i="190"/>
  <c r="AD133" i="190"/>
  <c r="F141" i="190"/>
  <c r="AA142" i="190" s="1"/>
  <c r="W143" i="190" s="1"/>
  <c r="AO135" i="190"/>
  <c r="BI136" i="190" s="1"/>
  <c r="AA163" i="190"/>
  <c r="W164" i="190" s="1"/>
  <c r="F168" i="190"/>
  <c r="AA169" i="190" s="1"/>
  <c r="W170" i="190" s="1"/>
  <c r="BO166" i="190"/>
  <c r="BI231" i="190"/>
  <c r="BD232" i="190" s="1"/>
  <c r="AQ233" i="190"/>
  <c r="BL237" i="190"/>
  <c r="AO238" i="190"/>
  <c r="BI237" i="190" s="1"/>
  <c r="BD238" i="190" s="1"/>
  <c r="BO255" i="190"/>
  <c r="AA34" i="190"/>
  <c r="W35" i="190" s="1"/>
  <c r="AA102" i="190"/>
  <c r="W103" i="190" s="1"/>
  <c r="AF142" i="190"/>
  <c r="BO136" i="190"/>
  <c r="AF169" i="190"/>
  <c r="AE187" i="190"/>
  <c r="AB249" i="190"/>
  <c r="AC252" i="190"/>
  <c r="AE55" i="190"/>
  <c r="AE43" i="190"/>
  <c r="BL40" i="190"/>
  <c r="AA96" i="190"/>
  <c r="W97" i="190" s="1"/>
  <c r="BN58" i="190"/>
  <c r="BI81" i="190"/>
  <c r="BD82" i="190" s="1"/>
  <c r="AC102" i="190"/>
  <c r="BL139" i="190"/>
  <c r="BP148" i="190"/>
  <c r="AF166" i="190"/>
  <c r="AF187" i="190"/>
  <c r="AC237" i="190"/>
  <c r="BP216" i="190"/>
  <c r="BO237" i="190"/>
  <c r="AC249" i="190"/>
  <c r="F251" i="190"/>
  <c r="Z252" i="190" s="1"/>
  <c r="AE37" i="190"/>
  <c r="BO90" i="190"/>
  <c r="BJ34" i="190"/>
  <c r="BF35" i="190" s="1"/>
  <c r="BO58" i="190"/>
  <c r="BM81" i="190"/>
  <c r="AF99" i="190"/>
  <c r="BJ133" i="190"/>
  <c r="BF134" i="190" s="1"/>
  <c r="BJ139" i="190"/>
  <c r="BF140" i="190" s="1"/>
  <c r="AE219" i="190"/>
  <c r="Z231" i="190"/>
  <c r="U232" i="190" s="1"/>
  <c r="AA246" i="190"/>
  <c r="W247" i="190" s="1"/>
  <c r="BO139" i="190"/>
  <c r="AE172" i="190"/>
  <c r="Z216" i="190"/>
  <c r="U217" i="190" s="1"/>
  <c r="BP246" i="190"/>
  <c r="BQ96" i="190"/>
  <c r="BM49" i="190"/>
  <c r="AC87" i="190"/>
  <c r="F156" i="190"/>
  <c r="AA157" i="190" s="1"/>
  <c r="W158" i="190" s="1"/>
  <c r="BL154" i="190"/>
  <c r="BN154" i="190"/>
  <c r="BP154" i="190" s="1"/>
  <c r="AF172" i="190"/>
  <c r="BJ163" i="190"/>
  <c r="BF164" i="190" s="1"/>
  <c r="AC222" i="190"/>
  <c r="AE240" i="190"/>
  <c r="BL222" i="190"/>
  <c r="BN222" i="190"/>
  <c r="BJ222" i="190"/>
  <c r="BF223" i="190" s="1"/>
  <c r="BM231" i="190"/>
  <c r="AO104" i="190"/>
  <c r="BR105" i="190"/>
  <c r="BO102" i="190"/>
  <c r="BR102" i="190"/>
  <c r="BO108" i="190"/>
  <c r="BR99" i="190"/>
  <c r="BP108" i="190"/>
  <c r="BM96" i="190"/>
  <c r="BO99" i="190"/>
  <c r="AQ98" i="190"/>
  <c r="BN99" i="190" s="1"/>
  <c r="BJ100" i="190" s="1"/>
  <c r="BO105" i="190"/>
  <c r="AE252" i="190"/>
  <c r="F254" i="190"/>
  <c r="F248" i="190"/>
  <c r="Z246" i="190"/>
  <c r="AB255" i="190"/>
  <c r="AC255" i="190"/>
  <c r="AB252" i="190"/>
  <c r="AO249" i="190"/>
  <c r="BJ249" i="190" s="1"/>
  <c r="BF250" i="190" s="1"/>
  <c r="AO254" i="190"/>
  <c r="BI255" i="190" s="1"/>
  <c r="BK249" i="190"/>
  <c r="BI246" i="190"/>
  <c r="BL249" i="190"/>
  <c r="BK255" i="190"/>
  <c r="BL255" i="190"/>
  <c r="BK252" i="190"/>
  <c r="AO239" i="190"/>
  <c r="BI240" i="190" s="1"/>
  <c r="BK234" i="190"/>
  <c r="BL240" i="190"/>
  <c r="BK237" i="190"/>
  <c r="AO224" i="190"/>
  <c r="BJ225" i="190" s="1"/>
  <c r="BF226" i="190" s="1"/>
  <c r="AO218" i="190"/>
  <c r="BI219" i="190" s="1"/>
  <c r="BK219" i="190"/>
  <c r="BI216" i="190"/>
  <c r="BL219" i="190"/>
  <c r="BK225" i="190"/>
  <c r="BI222" i="190"/>
  <c r="BL225" i="190"/>
  <c r="BK222" i="190"/>
  <c r="AA237" i="190"/>
  <c r="W238" i="190" s="1"/>
  <c r="AE237" i="190"/>
  <c r="F239" i="190"/>
  <c r="H234" i="190"/>
  <c r="Z234" i="190" s="1"/>
  <c r="AC234" i="190"/>
  <c r="AB240" i="190"/>
  <c r="Z237" i="190"/>
  <c r="AC240" i="190"/>
  <c r="AB237" i="190"/>
  <c r="AE222" i="190"/>
  <c r="F218" i="190"/>
  <c r="Z219" i="190" s="1"/>
  <c r="AB219" i="190"/>
  <c r="F221" i="190"/>
  <c r="AA222" i="190" s="1"/>
  <c r="W223" i="190" s="1"/>
  <c r="AC219" i="190"/>
  <c r="AA216" i="190"/>
  <c r="W217" i="190" s="1"/>
  <c r="AB225" i="190"/>
  <c r="AC225" i="190"/>
  <c r="AB222" i="190"/>
  <c r="AE184" i="190"/>
  <c r="F186" i="190"/>
  <c r="AA187" i="190" s="1"/>
  <c r="W188" i="190" s="1"/>
  <c r="F180" i="190"/>
  <c r="Z181" i="190" s="1"/>
  <c r="AB181" i="190"/>
  <c r="Z178" i="190"/>
  <c r="AC181" i="190"/>
  <c r="AB187" i="190"/>
  <c r="AC187" i="190"/>
  <c r="AB184" i="190"/>
  <c r="AO166" i="190"/>
  <c r="BJ166" i="190" s="1"/>
  <c r="BF167" i="190" s="1"/>
  <c r="BO169" i="190"/>
  <c r="BN169" i="190"/>
  <c r="AO171" i="190"/>
  <c r="BI172" i="190" s="1"/>
  <c r="BK166" i="190"/>
  <c r="BI163" i="190"/>
  <c r="BK172" i="190"/>
  <c r="BI169" i="190"/>
  <c r="BL172" i="190"/>
  <c r="BK169" i="190"/>
  <c r="F167" i="190"/>
  <c r="AA166" i="190" s="1"/>
  <c r="W167" i="190" s="1"/>
  <c r="AE169" i="190"/>
  <c r="F171" i="190"/>
  <c r="Z172" i="190" s="1"/>
  <c r="AB166" i="190"/>
  <c r="Z163" i="190"/>
  <c r="AC166" i="190"/>
  <c r="AB172" i="190"/>
  <c r="AC172" i="190"/>
  <c r="AB169" i="190"/>
  <c r="BJ154" i="190"/>
  <c r="BF155" i="190" s="1"/>
  <c r="AO156" i="190"/>
  <c r="BI157" i="190" s="1"/>
  <c r="AO150" i="190"/>
  <c r="BJ151" i="190" s="1"/>
  <c r="BF152" i="190" s="1"/>
  <c r="BK151" i="190"/>
  <c r="BI148" i="190"/>
  <c r="BL151" i="190"/>
  <c r="BK157" i="190"/>
  <c r="BI154" i="190"/>
  <c r="BL157" i="190"/>
  <c r="BK154" i="190"/>
  <c r="AE154" i="190"/>
  <c r="F150" i="190"/>
  <c r="Z151" i="190" s="1"/>
  <c r="AB151" i="190"/>
  <c r="AA148" i="190"/>
  <c r="W149" i="190" s="1"/>
  <c r="AB157" i="190"/>
  <c r="AC157" i="190"/>
  <c r="AB154" i="190"/>
  <c r="AD154" i="190" s="1"/>
  <c r="BN139" i="190"/>
  <c r="AO141" i="190"/>
  <c r="BL136" i="190"/>
  <c r="BK142" i="190"/>
  <c r="BI139" i="190"/>
  <c r="BL142" i="190"/>
  <c r="BK139" i="190"/>
  <c r="F136" i="190"/>
  <c r="AF139" i="190"/>
  <c r="AB136" i="190"/>
  <c r="Z133" i="190"/>
  <c r="AA133" i="190"/>
  <c r="W134" i="190" s="1"/>
  <c r="AB142" i="190"/>
  <c r="AC142" i="190"/>
  <c r="AA139" i="190"/>
  <c r="W140" i="190" s="1"/>
  <c r="F99" i="190"/>
  <c r="Z99" i="190" s="1"/>
  <c r="F104" i="190"/>
  <c r="Z105" i="190" s="1"/>
  <c r="AB99" i="190"/>
  <c r="AC99" i="190"/>
  <c r="Z96" i="190"/>
  <c r="AB105" i="190"/>
  <c r="Z102" i="190"/>
  <c r="AC105" i="190"/>
  <c r="AB102" i="190"/>
  <c r="BN87" i="190"/>
  <c r="AO89" i="190"/>
  <c r="BK84" i="190"/>
  <c r="BL84" i="190"/>
  <c r="BK90" i="190"/>
  <c r="BL90" i="190"/>
  <c r="BK87" i="190"/>
  <c r="AA87" i="190"/>
  <c r="W88" i="190" s="1"/>
  <c r="Z87" i="190"/>
  <c r="AE87" i="190"/>
  <c r="F89" i="190"/>
  <c r="Z90" i="190" s="1"/>
  <c r="AF87" i="190"/>
  <c r="H84" i="190"/>
  <c r="Z84" i="190" s="1"/>
  <c r="AB84" i="190"/>
  <c r="AB90" i="190"/>
  <c r="AC90" i="190"/>
  <c r="BN55" i="190"/>
  <c r="AO57" i="190"/>
  <c r="BI58" i="190" s="1"/>
  <c r="BK58" i="190"/>
  <c r="BL58" i="190"/>
  <c r="BK55" i="190"/>
  <c r="AE52" i="190"/>
  <c r="F57" i="190"/>
  <c r="AF55" i="190"/>
  <c r="H52" i="190"/>
  <c r="AA52" i="190" s="1"/>
  <c r="W53" i="190" s="1"/>
  <c r="AC52" i="190"/>
  <c r="AC58" i="190"/>
  <c r="BN40" i="190"/>
  <c r="AO42" i="190"/>
  <c r="BL37" i="190"/>
  <c r="BN37" i="190"/>
  <c r="AQ37" i="190"/>
  <c r="BO40" i="190"/>
  <c r="BK43" i="190"/>
  <c r="BI40" i="190"/>
  <c r="BL43" i="190"/>
  <c r="BK40" i="190"/>
  <c r="AF43" i="190"/>
  <c r="AD34" i="190"/>
  <c r="AA40" i="190"/>
  <c r="W41" i="190" s="1"/>
  <c r="AB40" i="190"/>
  <c r="AF40" i="190"/>
  <c r="AC40" i="190"/>
  <c r="AE40" i="190"/>
  <c r="F42" i="190"/>
  <c r="Z43" i="190" s="1"/>
  <c r="AB37" i="190"/>
  <c r="F36" i="190"/>
  <c r="AC37" i="190"/>
  <c r="AB43" i="190"/>
  <c r="Z40" i="190"/>
  <c r="AC43" i="190"/>
  <c r="AO277" i="190" l="1"/>
  <c r="BP151" i="190"/>
  <c r="Z142" i="190"/>
  <c r="AG240" i="190"/>
  <c r="BM55" i="190"/>
  <c r="AI289" i="190"/>
  <c r="AE290" i="190" s="1"/>
  <c r="AO289" i="190"/>
  <c r="BI87" i="190"/>
  <c r="AG52" i="190"/>
  <c r="BP87" i="190"/>
  <c r="BM108" i="190"/>
  <c r="BH109" i="190" s="1"/>
  <c r="AO280" i="190"/>
  <c r="AO286" i="190"/>
  <c r="AD84" i="190"/>
  <c r="AO283" i="190"/>
  <c r="AI283" i="190"/>
  <c r="AE284" i="190" s="1"/>
  <c r="AP274" i="190"/>
  <c r="AL289" i="190"/>
  <c r="AL286" i="190"/>
  <c r="AG154" i="190"/>
  <c r="AL283" i="190"/>
  <c r="AG219" i="190"/>
  <c r="AC290" i="190"/>
  <c r="AC284" i="190"/>
  <c r="AL280" i="190"/>
  <c r="AC281" i="190"/>
  <c r="AC287" i="190"/>
  <c r="AC278" i="190"/>
  <c r="AL277" i="190"/>
  <c r="AP277" i="190" s="1"/>
  <c r="BM166" i="190"/>
  <c r="BM252" i="190"/>
  <c r="AG225" i="190"/>
  <c r="BP43" i="190"/>
  <c r="AG255" i="190"/>
  <c r="AD139" i="190"/>
  <c r="AG43" i="190"/>
  <c r="BQ99" i="190"/>
  <c r="BP157" i="190"/>
  <c r="AG37" i="190"/>
  <c r="BM37" i="190"/>
  <c r="BP84" i="190"/>
  <c r="AG139" i="190"/>
  <c r="BT105" i="190"/>
  <c r="BM154" i="190"/>
  <c r="BQ154" i="190" s="1"/>
  <c r="AD151" i="190"/>
  <c r="AD136" i="190"/>
  <c r="BM136" i="190"/>
  <c r="BP225" i="190"/>
  <c r="BQ81" i="190"/>
  <c r="AG99" i="190"/>
  <c r="BP219" i="190"/>
  <c r="Z157" i="190"/>
  <c r="U158" i="190" s="1"/>
  <c r="Z169" i="190"/>
  <c r="U170" i="190" s="1"/>
  <c r="BI52" i="190"/>
  <c r="BD53" i="190" s="1"/>
  <c r="BP249" i="190"/>
  <c r="BT108" i="190"/>
  <c r="BI55" i="190"/>
  <c r="BD56" i="190" s="1"/>
  <c r="AD102" i="190"/>
  <c r="BM234" i="190"/>
  <c r="BM40" i="190"/>
  <c r="BM139" i="190"/>
  <c r="BM169" i="190"/>
  <c r="BP37" i="190"/>
  <c r="AA252" i="190"/>
  <c r="W253" i="190" s="1"/>
  <c r="BJ237" i="190"/>
  <c r="BF238" i="190" s="1"/>
  <c r="BQ133" i="190"/>
  <c r="AG157" i="190"/>
  <c r="BM87" i="190"/>
  <c r="BI234" i="190"/>
  <c r="BD235" i="190" s="1"/>
  <c r="BP55" i="190"/>
  <c r="AD234" i="190"/>
  <c r="AG151" i="190"/>
  <c r="AD222" i="190"/>
  <c r="BJ37" i="190"/>
  <c r="BF38" i="190" s="1"/>
  <c r="AG142" i="190"/>
  <c r="BP52" i="190"/>
  <c r="BP240" i="190"/>
  <c r="AG222" i="190"/>
  <c r="BJ234" i="190"/>
  <c r="BF235" i="190" s="1"/>
  <c r="BJ172" i="190"/>
  <c r="BF173" i="190" s="1"/>
  <c r="BP252" i="190"/>
  <c r="AA225" i="190"/>
  <c r="W226" i="190" s="1"/>
  <c r="AD184" i="190"/>
  <c r="AG58" i="190"/>
  <c r="BP234" i="190"/>
  <c r="AG249" i="190"/>
  <c r="Z222" i="190"/>
  <c r="U223" i="190" s="1"/>
  <c r="Z154" i="190"/>
  <c r="U155" i="190" s="1"/>
  <c r="BI166" i="190"/>
  <c r="BD167" i="190" s="1"/>
  <c r="BI252" i="190"/>
  <c r="BD253" i="190" s="1"/>
  <c r="BP237" i="190"/>
  <c r="AG169" i="190"/>
  <c r="AH49" i="190"/>
  <c r="AG55" i="190"/>
  <c r="BJ255" i="190"/>
  <c r="BF256" i="190" s="1"/>
  <c r="BP222" i="190"/>
  <c r="AG187" i="190"/>
  <c r="AG234" i="190"/>
  <c r="BP136" i="190"/>
  <c r="AD249" i="190"/>
  <c r="BI151" i="190"/>
  <c r="BD152" i="190" s="1"/>
  <c r="AD99" i="190"/>
  <c r="Z187" i="190"/>
  <c r="BJ136" i="190"/>
  <c r="BF137" i="190" s="1"/>
  <c r="AG166" i="190"/>
  <c r="AH231" i="190"/>
  <c r="AG40" i="190"/>
  <c r="AG105" i="190"/>
  <c r="AD252" i="190"/>
  <c r="BM99" i="190"/>
  <c r="BQ49" i="190"/>
  <c r="AD58" i="190"/>
  <c r="AA181" i="190"/>
  <c r="W182" i="190" s="1"/>
  <c r="AA219" i="190"/>
  <c r="W220" i="190" s="1"/>
  <c r="BT102" i="190"/>
  <c r="BM52" i="190"/>
  <c r="BQ102" i="190"/>
  <c r="BP166" i="190"/>
  <c r="BP139" i="190"/>
  <c r="AA172" i="190"/>
  <c r="W173" i="190" s="1"/>
  <c r="AG184" i="190"/>
  <c r="Z249" i="190"/>
  <c r="U250" i="190" s="1"/>
  <c r="AD105" i="190"/>
  <c r="AA90" i="190"/>
  <c r="W91" i="190" s="1"/>
  <c r="BI225" i="190"/>
  <c r="BD226" i="190" s="1"/>
  <c r="AA249" i="190"/>
  <c r="W250" i="190" s="1"/>
  <c r="Z55" i="190"/>
  <c r="U56" i="190" s="1"/>
  <c r="AA99" i="190"/>
  <c r="W100" i="190" s="1"/>
  <c r="Z166" i="190"/>
  <c r="U167" i="190" s="1"/>
  <c r="Z184" i="190"/>
  <c r="U185" i="190" s="1"/>
  <c r="BM255" i="190"/>
  <c r="AG252" i="190"/>
  <c r="BP172" i="190"/>
  <c r="AA43" i="190"/>
  <c r="W44" i="190" s="1"/>
  <c r="BQ34" i="190"/>
  <c r="AD142" i="190"/>
  <c r="AD169" i="190"/>
  <c r="AG102" i="190"/>
  <c r="AH102" i="190" s="1"/>
  <c r="BM237" i="190"/>
  <c r="AA84" i="190"/>
  <c r="W85" i="190" s="1"/>
  <c r="BM240" i="190"/>
  <c r="BM102" i="190"/>
  <c r="BH103" i="190" s="1"/>
  <c r="AH81" i="190"/>
  <c r="AD52" i="190"/>
  <c r="AA136" i="190"/>
  <c r="W137" i="190" s="1"/>
  <c r="BJ157" i="190"/>
  <c r="BF158" i="190" s="1"/>
  <c r="BM222" i="190"/>
  <c r="AA105" i="190"/>
  <c r="W106" i="190" s="1"/>
  <c r="BQ231" i="190"/>
  <c r="AG181" i="190"/>
  <c r="AH34" i="190"/>
  <c r="BT99" i="190"/>
  <c r="AD237" i="190"/>
  <c r="BI37" i="190"/>
  <c r="BM84" i="190"/>
  <c r="BJ240" i="190"/>
  <c r="BF241" i="190" s="1"/>
  <c r="AD90" i="190"/>
  <c r="BP169" i="190"/>
  <c r="AG84" i="190"/>
  <c r="BI249" i="190"/>
  <c r="BD250" i="190" s="1"/>
  <c r="BP142" i="190"/>
  <c r="Z136" i="190"/>
  <c r="U137" i="190" s="1"/>
  <c r="BJ58" i="190"/>
  <c r="BF59" i="190" s="1"/>
  <c r="BM142" i="190"/>
  <c r="AA151" i="190"/>
  <c r="W152" i="190" s="1"/>
  <c r="AD87" i="190"/>
  <c r="AG136" i="190"/>
  <c r="BP58" i="190"/>
  <c r="BQ105" i="190"/>
  <c r="AG90" i="190"/>
  <c r="BP255" i="190"/>
  <c r="AG172" i="190"/>
  <c r="AD55" i="190"/>
  <c r="AG237" i="190"/>
  <c r="BP90" i="190"/>
  <c r="BU96" i="190"/>
  <c r="BH97" i="190"/>
  <c r="BQ108" i="190"/>
  <c r="BN105" i="190"/>
  <c r="BJ106" i="190" s="1"/>
  <c r="BM105" i="190"/>
  <c r="AD255" i="190"/>
  <c r="U247" i="190"/>
  <c r="AH246" i="190"/>
  <c r="AA255" i="190"/>
  <c r="W256" i="190" s="1"/>
  <c r="Z255" i="190"/>
  <c r="U253" i="190"/>
  <c r="BD247" i="190"/>
  <c r="BQ246" i="190"/>
  <c r="BD256" i="190"/>
  <c r="BM249" i="190"/>
  <c r="BD241" i="190"/>
  <c r="BD220" i="190"/>
  <c r="BD223" i="190"/>
  <c r="BD217" i="190"/>
  <c r="BQ216" i="190"/>
  <c r="BM225" i="190"/>
  <c r="BM219" i="190"/>
  <c r="BJ219" i="190"/>
  <c r="BF220" i="190" s="1"/>
  <c r="U235" i="190"/>
  <c r="U238" i="190"/>
  <c r="AA234" i="190"/>
  <c r="W235" i="190" s="1"/>
  <c r="AD240" i="190"/>
  <c r="AA240" i="190"/>
  <c r="W241" i="190" s="1"/>
  <c r="Z240" i="190"/>
  <c r="U226" i="190"/>
  <c r="AD219" i="190"/>
  <c r="AD225" i="190"/>
  <c r="U220" i="190"/>
  <c r="AH216" i="190"/>
  <c r="U179" i="190"/>
  <c r="AH178" i="190"/>
  <c r="AD187" i="190"/>
  <c r="AD181" i="190"/>
  <c r="U182" i="190"/>
  <c r="BD164" i="190"/>
  <c r="BQ163" i="190"/>
  <c r="BD173" i="190"/>
  <c r="BD170" i="190"/>
  <c r="BM172" i="190"/>
  <c r="AD172" i="190"/>
  <c r="U164" i="190"/>
  <c r="AH163" i="190"/>
  <c r="U173" i="190"/>
  <c r="AD166" i="190"/>
  <c r="BM157" i="190"/>
  <c r="BD158" i="190"/>
  <c r="BD155" i="190"/>
  <c r="BM151" i="190"/>
  <c r="BD149" i="190"/>
  <c r="BQ148" i="190"/>
  <c r="U152" i="190"/>
  <c r="AD157" i="190"/>
  <c r="AH148" i="190"/>
  <c r="BD140" i="190"/>
  <c r="BD137" i="190"/>
  <c r="BJ142" i="190"/>
  <c r="BF143" i="190" s="1"/>
  <c r="BI142" i="190"/>
  <c r="U143" i="190"/>
  <c r="U134" i="190"/>
  <c r="AH133" i="190"/>
  <c r="U97" i="190"/>
  <c r="AH96" i="190"/>
  <c r="U106" i="190"/>
  <c r="U100" i="190"/>
  <c r="U103" i="190"/>
  <c r="BM90" i="190"/>
  <c r="BD88" i="190"/>
  <c r="BJ90" i="190"/>
  <c r="BF91" i="190" s="1"/>
  <c r="BI90" i="190"/>
  <c r="U85" i="190"/>
  <c r="U91" i="190"/>
  <c r="AG87" i="190"/>
  <c r="U88" i="190"/>
  <c r="BM58" i="190"/>
  <c r="BD59" i="190"/>
  <c r="Z52" i="190"/>
  <c r="AA58" i="190"/>
  <c r="W59" i="190" s="1"/>
  <c r="Z58" i="190"/>
  <c r="BD41" i="190"/>
  <c r="BP40" i="190"/>
  <c r="BM43" i="190"/>
  <c r="BJ43" i="190"/>
  <c r="BF44" i="190" s="1"/>
  <c r="BI43" i="190"/>
  <c r="AD40" i="190"/>
  <c r="U41" i="190"/>
  <c r="AD37" i="190"/>
  <c r="U44" i="190"/>
  <c r="AD43" i="190"/>
  <c r="AA37" i="190"/>
  <c r="W38" i="190" s="1"/>
  <c r="Z37" i="190"/>
  <c r="AP286" i="190" l="1"/>
  <c r="AP289" i="190"/>
  <c r="BQ87" i="190"/>
  <c r="AP280" i="190"/>
  <c r="BQ37" i="190"/>
  <c r="AP283" i="190"/>
  <c r="BU108" i="190"/>
  <c r="BQ169" i="190"/>
  <c r="AH154" i="190"/>
  <c r="BQ40" i="190"/>
  <c r="AH139" i="190"/>
  <c r="BQ139" i="190"/>
  <c r="AH225" i="190"/>
  <c r="BQ52" i="190"/>
  <c r="BQ84" i="190"/>
  <c r="BQ55" i="190"/>
  <c r="BQ234" i="190"/>
  <c r="AH157" i="190"/>
  <c r="AH169" i="190"/>
  <c r="AH187" i="190"/>
  <c r="AH222" i="190"/>
  <c r="BQ237" i="190"/>
  <c r="AH142" i="190"/>
  <c r="AH40" i="190"/>
  <c r="BQ136" i="190"/>
  <c r="AH252" i="190"/>
  <c r="AH237" i="190"/>
  <c r="BU99" i="190"/>
  <c r="BQ252" i="190"/>
  <c r="AH105" i="190"/>
  <c r="AH172" i="190"/>
  <c r="BQ166" i="190"/>
  <c r="AH99" i="190"/>
  <c r="BQ225" i="190"/>
  <c r="AH90" i="190"/>
  <c r="BH100" i="190"/>
  <c r="BQ222" i="190"/>
  <c r="AH84" i="190"/>
  <c r="U188" i="190"/>
  <c r="AH43" i="190"/>
  <c r="AH87" i="190"/>
  <c r="BQ172" i="190"/>
  <c r="AH249" i="190"/>
  <c r="BQ151" i="190"/>
  <c r="AH219" i="190"/>
  <c r="BQ255" i="190"/>
  <c r="BU102" i="190"/>
  <c r="AH166" i="190"/>
  <c r="AH184" i="190"/>
  <c r="AH181" i="190"/>
  <c r="AH136" i="190"/>
  <c r="BD38" i="190"/>
  <c r="BQ157" i="190"/>
  <c r="AH55" i="190"/>
  <c r="BQ58" i="190"/>
  <c r="BQ240" i="190"/>
  <c r="AH151" i="190"/>
  <c r="BQ249" i="190"/>
  <c r="BU105" i="190"/>
  <c r="BH106" i="190"/>
  <c r="U256" i="190"/>
  <c r="AH255" i="190"/>
  <c r="BQ219" i="190"/>
  <c r="U241" i="190"/>
  <c r="AH240" i="190"/>
  <c r="AH234" i="190"/>
  <c r="BD143" i="190"/>
  <c r="BQ142" i="190"/>
  <c r="BD91" i="190"/>
  <c r="BQ90" i="190"/>
  <c r="U59" i="190"/>
  <c r="AH58" i="190"/>
  <c r="AH52" i="190"/>
  <c r="U53" i="190"/>
  <c r="BD44" i="190"/>
  <c r="BQ43" i="190"/>
  <c r="BD42" i="190" s="1"/>
  <c r="U38" i="190"/>
  <c r="AH37" i="190"/>
  <c r="AC288" i="190" l="1"/>
  <c r="AC282" i="190"/>
  <c r="AC273" i="190"/>
  <c r="AC285" i="190"/>
  <c r="AC279" i="190"/>
  <c r="BD57" i="190"/>
  <c r="AC276" i="190"/>
  <c r="BD233" i="190"/>
  <c r="U156" i="190"/>
  <c r="BD83" i="190"/>
  <c r="U215" i="190"/>
  <c r="U135" i="190"/>
  <c r="U165" i="190"/>
  <c r="U171" i="190"/>
  <c r="BD135" i="190"/>
  <c r="U95" i="190"/>
  <c r="U168" i="190"/>
  <c r="U162" i="190"/>
  <c r="BH98" i="190"/>
  <c r="U101" i="190"/>
  <c r="U245" i="190"/>
  <c r="BD171" i="190"/>
  <c r="U104" i="190"/>
  <c r="U80" i="190"/>
  <c r="U83" i="190"/>
  <c r="U39" i="190"/>
  <c r="BD168" i="190"/>
  <c r="BD162" i="190"/>
  <c r="BD165" i="190"/>
  <c r="U186" i="190"/>
  <c r="U98" i="190"/>
  <c r="BD153" i="190"/>
  <c r="U218" i="190"/>
  <c r="U221" i="190"/>
  <c r="U224" i="190"/>
  <c r="U89" i="190"/>
  <c r="U86" i="190"/>
  <c r="BD147" i="190"/>
  <c r="BD218" i="190"/>
  <c r="U248" i="190"/>
  <c r="U254" i="190"/>
  <c r="U183" i="190"/>
  <c r="U180" i="190"/>
  <c r="BD248" i="190"/>
  <c r="U177" i="190"/>
  <c r="U141" i="190"/>
  <c r="U138" i="190"/>
  <c r="U132" i="190"/>
  <c r="BD86" i="190"/>
  <c r="BD150" i="190"/>
  <c r="BD230" i="190"/>
  <c r="BH104" i="190"/>
  <c r="BD48" i="190"/>
  <c r="U150" i="190"/>
  <c r="BD54" i="190"/>
  <c r="BD51" i="190"/>
  <c r="U147" i="190"/>
  <c r="U153" i="190"/>
  <c r="BD156" i="190"/>
  <c r="U236" i="190"/>
  <c r="BD251" i="190"/>
  <c r="BD245" i="190"/>
  <c r="BD239" i="190"/>
  <c r="BD236" i="190"/>
  <c r="BD254" i="190"/>
  <c r="BD138" i="190"/>
  <c r="BH95" i="190"/>
  <c r="BH107" i="190"/>
  <c r="BH101" i="190"/>
  <c r="U251" i="190"/>
  <c r="BD221" i="190"/>
  <c r="BD215" i="190"/>
  <c r="BD224" i="190"/>
  <c r="U239" i="190"/>
  <c r="U233" i="190"/>
  <c r="U230" i="190"/>
  <c r="BD141" i="190"/>
  <c r="BD132" i="190"/>
  <c r="BD89" i="190"/>
  <c r="BD80" i="190"/>
  <c r="U51" i="190"/>
  <c r="U54" i="190"/>
  <c r="U48" i="190"/>
  <c r="U57" i="190"/>
  <c r="BD36" i="190"/>
  <c r="BD33" i="190"/>
  <c r="BD39" i="190"/>
  <c r="U36" i="190"/>
  <c r="U33" i="190"/>
  <c r="U42" i="190"/>
</calcChain>
</file>

<file path=xl/sharedStrings.xml><?xml version="1.0" encoding="utf-8"?>
<sst xmlns="http://schemas.openxmlformats.org/spreadsheetml/2006/main" count="1138" uniqueCount="397">
  <si>
    <t>敗</t>
    <rPh sb="0" eb="1">
      <t>ハイ</t>
    </rPh>
    <phoneticPr fontId="11"/>
  </si>
  <si>
    <t>勝</t>
    <rPh sb="0" eb="1">
      <t>カ</t>
    </rPh>
    <phoneticPr fontId="11"/>
  </si>
  <si>
    <t>(勝敗)</t>
  </si>
  <si>
    <t>順位</t>
  </si>
  <si>
    <t>４部</t>
    <rPh sb="1" eb="2">
      <t>ブ</t>
    </rPh>
    <phoneticPr fontId="7"/>
  </si>
  <si>
    <t>３部優勝</t>
    <rPh sb="1" eb="2">
      <t>ブ</t>
    </rPh>
    <rPh sb="2" eb="4">
      <t>ユウショウ</t>
    </rPh>
    <phoneticPr fontId="7"/>
  </si>
  <si>
    <t>３部</t>
    <rPh sb="1" eb="2">
      <t>ブ</t>
    </rPh>
    <phoneticPr fontId="7"/>
  </si>
  <si>
    <t>２部優勝</t>
    <rPh sb="1" eb="2">
      <t>ブ</t>
    </rPh>
    <rPh sb="2" eb="4">
      <t>ユウショウ</t>
    </rPh>
    <phoneticPr fontId="7"/>
  </si>
  <si>
    <t>２部</t>
    <rPh sb="1" eb="2">
      <t>ブ</t>
    </rPh>
    <phoneticPr fontId="7"/>
  </si>
  <si>
    <t>１部準優勝</t>
    <rPh sb="1" eb="2">
      <t>ブ</t>
    </rPh>
    <rPh sb="2" eb="5">
      <t>ジュンユウショウ</t>
    </rPh>
    <phoneticPr fontId="7"/>
  </si>
  <si>
    <t>１部優勝</t>
    <rPh sb="1" eb="2">
      <t>ブ</t>
    </rPh>
    <rPh sb="2" eb="4">
      <t>ユウショウ</t>
    </rPh>
    <phoneticPr fontId="7"/>
  </si>
  <si>
    <t>１部</t>
    <rPh sb="1" eb="2">
      <t>ブ</t>
    </rPh>
    <phoneticPr fontId="7"/>
  </si>
  <si>
    <t>差</t>
    <rPh sb="0" eb="1">
      <t>サ</t>
    </rPh>
    <phoneticPr fontId="11"/>
  </si>
  <si>
    <t>失</t>
    <rPh sb="0" eb="1">
      <t>シツ</t>
    </rPh>
    <phoneticPr fontId="11"/>
  </si>
  <si>
    <t>勝</t>
    <rPh sb="0" eb="1">
      <t>カチ</t>
    </rPh>
    <phoneticPr fontId="11"/>
  </si>
  <si>
    <t>得失点</t>
    <rPh sb="0" eb="2">
      <t>トクシツ</t>
    </rPh>
    <rPh sb="2" eb="3">
      <t>テン</t>
    </rPh>
    <phoneticPr fontId="11"/>
  </si>
  <si>
    <t>得失ｾｯﾄ</t>
    <rPh sb="0" eb="2">
      <t>トクシツ</t>
    </rPh>
    <phoneticPr fontId="11"/>
  </si>
  <si>
    <t>勝敗</t>
    <rPh sb="0" eb="2">
      <t>ショウハイ</t>
    </rPh>
    <phoneticPr fontId="11"/>
  </si>
  <si>
    <t>得</t>
    <phoneticPr fontId="11"/>
  </si>
  <si>
    <t>スマッシュ</t>
  </si>
  <si>
    <t>４部優勝</t>
    <rPh sb="1" eb="2">
      <t>ブ</t>
    </rPh>
    <rPh sb="2" eb="4">
      <t>ユウショウ</t>
    </rPh>
    <phoneticPr fontId="7"/>
  </si>
  <si>
    <t>Ａ１</t>
    <phoneticPr fontId="7"/>
  </si>
  <si>
    <t>Ｂ１</t>
    <phoneticPr fontId="7"/>
  </si>
  <si>
    <t>Ｃ１</t>
    <phoneticPr fontId="7"/>
  </si>
  <si>
    <t>Ｄ１</t>
    <phoneticPr fontId="7"/>
  </si>
  <si>
    <t>TEAM BLOWIN</t>
  </si>
  <si>
    <t>まんのうクラブ</t>
  </si>
  <si>
    <t>１部　Ｂ</t>
    <phoneticPr fontId="11"/>
  </si>
  <si>
    <t>１部　Ａ</t>
    <phoneticPr fontId="11"/>
  </si>
  <si>
    <t>２部　Ａ</t>
    <phoneticPr fontId="11"/>
  </si>
  <si>
    <t>２部　Ｂ</t>
    <phoneticPr fontId="11"/>
  </si>
  <si>
    <t>３部　Ｂ</t>
    <phoneticPr fontId="11"/>
  </si>
  <si>
    <t>３部　Ｃ</t>
    <phoneticPr fontId="11"/>
  </si>
  <si>
    <t>３部　Ｄ</t>
    <phoneticPr fontId="11"/>
  </si>
  <si>
    <t>３部　Ｅ</t>
    <phoneticPr fontId="11"/>
  </si>
  <si>
    <t>４部　Ａ</t>
    <phoneticPr fontId="11"/>
  </si>
  <si>
    <t>４部　Ｂ</t>
    <phoneticPr fontId="11"/>
  </si>
  <si>
    <t>４部　Ｃ</t>
    <phoneticPr fontId="11"/>
  </si>
  <si>
    <t>３部　Ａ</t>
    <phoneticPr fontId="11"/>
  </si>
  <si>
    <t>双葉</t>
    <rPh sb="0" eb="2">
      <t>フタバ</t>
    </rPh>
    <phoneticPr fontId="25"/>
  </si>
  <si>
    <t>４部　Ｅ</t>
    <phoneticPr fontId="11"/>
  </si>
  <si>
    <t>へなちょこ</t>
  </si>
  <si>
    <t>ラビット</t>
  </si>
  <si>
    <t>Ｅ１</t>
    <phoneticPr fontId="7"/>
  </si>
  <si>
    <t>３部準優勝</t>
    <rPh sb="1" eb="2">
      <t>ブ</t>
    </rPh>
    <rPh sb="2" eb="5">
      <t>ジュンユウショウ</t>
    </rPh>
    <phoneticPr fontId="7"/>
  </si>
  <si>
    <t>effort</t>
  </si>
  <si>
    <t>WBC</t>
  </si>
  <si>
    <t>A's</t>
  </si>
  <si>
    <t>１部 優勝</t>
    <rPh sb="1" eb="2">
      <t>ブ</t>
    </rPh>
    <rPh sb="3" eb="5">
      <t>ユウショウ</t>
    </rPh>
    <phoneticPr fontId="7"/>
  </si>
  <si>
    <t>２部 優勝</t>
    <rPh sb="1" eb="2">
      <t>ブ</t>
    </rPh>
    <rPh sb="3" eb="5">
      <t>ユウショウ</t>
    </rPh>
    <phoneticPr fontId="7"/>
  </si>
  <si>
    <t>３部 優勝</t>
    <rPh sb="1" eb="2">
      <t>ブ</t>
    </rPh>
    <rPh sb="3" eb="5">
      <t>ユウショウ</t>
    </rPh>
    <phoneticPr fontId="7"/>
  </si>
  <si>
    <t>４部 優勝</t>
    <rPh sb="1" eb="2">
      <t>ブ</t>
    </rPh>
    <rPh sb="3" eb="5">
      <t>ユウショウ</t>
    </rPh>
    <phoneticPr fontId="7"/>
  </si>
  <si>
    <t>１部 準優勝</t>
    <rPh sb="1" eb="2">
      <t>ブ</t>
    </rPh>
    <rPh sb="3" eb="4">
      <t>ジュン</t>
    </rPh>
    <rPh sb="4" eb="6">
      <t>ユウショウ</t>
    </rPh>
    <phoneticPr fontId="7"/>
  </si>
  <si>
    <t>２部 準優勝</t>
    <rPh sb="1" eb="2">
      <t>ブ</t>
    </rPh>
    <rPh sb="3" eb="4">
      <t>ジュン</t>
    </rPh>
    <rPh sb="4" eb="6">
      <t>ユウショウ</t>
    </rPh>
    <phoneticPr fontId="7"/>
  </si>
  <si>
    <t>３部 準優勝</t>
    <rPh sb="1" eb="2">
      <t>ブ</t>
    </rPh>
    <rPh sb="3" eb="4">
      <t>ジュン</t>
    </rPh>
    <rPh sb="4" eb="6">
      <t>ユウショウ</t>
    </rPh>
    <phoneticPr fontId="7"/>
  </si>
  <si>
    <t>４部 準優勝</t>
    <rPh sb="1" eb="2">
      <t>ブ</t>
    </rPh>
    <rPh sb="3" eb="4">
      <t>ジュン</t>
    </rPh>
    <rPh sb="4" eb="6">
      <t>ユウショウ</t>
    </rPh>
    <phoneticPr fontId="11"/>
  </si>
  <si>
    <t>土居高校</t>
    <rPh sb="0" eb="4">
      <t>ドイコウコウ</t>
    </rPh>
    <phoneticPr fontId="25"/>
  </si>
  <si>
    <t>高松</t>
    <rPh sb="0" eb="2">
      <t>タカマツ</t>
    </rPh>
    <phoneticPr fontId="25"/>
  </si>
  <si>
    <t>土居中学校</t>
    <rPh sb="0" eb="2">
      <t>ドイ</t>
    </rPh>
    <rPh sb="2" eb="5">
      <t>チュウガッコウ</t>
    </rPh>
    <phoneticPr fontId="25"/>
  </si>
  <si>
    <t>猪川ももか</t>
    <rPh sb="0" eb="2">
      <t>イカワ</t>
    </rPh>
    <phoneticPr fontId="25"/>
  </si>
  <si>
    <t>土居クラブ</t>
    <rPh sb="0" eb="2">
      <t>ドイ</t>
    </rPh>
    <phoneticPr fontId="25"/>
  </si>
  <si>
    <t>TEAM BLOWIN</t>
    <phoneticPr fontId="25"/>
  </si>
  <si>
    <t>WBC</t>
    <phoneticPr fontId="25"/>
  </si>
  <si>
    <t>アッドクラブ</t>
    <phoneticPr fontId="25"/>
  </si>
  <si>
    <t>山本憲矢</t>
    <rPh sb="0" eb="2">
      <t>ヤマモト</t>
    </rPh>
    <rPh sb="2" eb="3">
      <t>ケン</t>
    </rPh>
    <rPh sb="3" eb="4">
      <t>ヤ</t>
    </rPh>
    <phoneticPr fontId="25"/>
  </si>
  <si>
    <t>高松クラブ</t>
    <rPh sb="0" eb="2">
      <t>タカマツ</t>
    </rPh>
    <phoneticPr fontId="25"/>
  </si>
  <si>
    <t>近藤尚弥</t>
    <rPh sb="0" eb="2">
      <t>コンドウ</t>
    </rPh>
    <rPh sb="2" eb="4">
      <t>ナオヤ</t>
    </rPh>
    <phoneticPr fontId="25"/>
  </si>
  <si>
    <t>森實聖子</t>
    <rPh sb="0" eb="2">
      <t>モリザネ</t>
    </rPh>
    <rPh sb="2" eb="4">
      <t>セイコ</t>
    </rPh>
    <phoneticPr fontId="25"/>
  </si>
  <si>
    <t>西部クラブ</t>
    <rPh sb="0" eb="2">
      <t>セイブ</t>
    </rPh>
    <phoneticPr fontId="25"/>
  </si>
  <si>
    <t>藤田　彩</t>
    <rPh sb="0" eb="2">
      <t>フジタ</t>
    </rPh>
    <rPh sb="3" eb="4">
      <t>アヤ</t>
    </rPh>
    <phoneticPr fontId="25"/>
  </si>
  <si>
    <t>まんのうクラブ</t>
    <phoneticPr fontId="25"/>
  </si>
  <si>
    <t>丸亀クラブ</t>
    <rPh sb="0" eb="2">
      <t>マルガメ</t>
    </rPh>
    <phoneticPr fontId="25"/>
  </si>
  <si>
    <t>ベルックス</t>
  </si>
  <si>
    <t>２部準優勝</t>
    <rPh sb="1" eb="2">
      <t>ブ</t>
    </rPh>
    <rPh sb="2" eb="5">
      <t>ジュンユウショウ</t>
    </rPh>
    <phoneticPr fontId="7"/>
  </si>
  <si>
    <t>Ｆ１</t>
    <phoneticPr fontId="7"/>
  </si>
  <si>
    <t>３部　Ｆ</t>
    <phoneticPr fontId="11"/>
  </si>
  <si>
    <t>４部　Ｆ</t>
    <phoneticPr fontId="11"/>
  </si>
  <si>
    <t>アッドクラブ</t>
  </si>
  <si>
    <t>（各ブロック１位あがり）</t>
    <phoneticPr fontId="11"/>
  </si>
  <si>
    <t>合田愛桜</t>
    <rPh sb="0" eb="2">
      <t>ゴウダ</t>
    </rPh>
    <rPh sb="2" eb="3">
      <t>アイ</t>
    </rPh>
    <rPh sb="3" eb="4">
      <t>サクラ</t>
    </rPh>
    <phoneticPr fontId="25"/>
  </si>
  <si>
    <t>以下、詳細</t>
    <rPh sb="0" eb="2">
      <t>イカ</t>
    </rPh>
    <rPh sb="3" eb="5">
      <t>ショウサイ</t>
    </rPh>
    <phoneticPr fontId="24"/>
  </si>
  <si>
    <t>石田小春</t>
    <rPh sb="0" eb="2">
      <t>イシダ</t>
    </rPh>
    <rPh sb="2" eb="4">
      <t>コハル</t>
    </rPh>
    <phoneticPr fontId="25"/>
  </si>
  <si>
    <t>すまいる</t>
    <phoneticPr fontId="25"/>
  </si>
  <si>
    <t>清村恒大</t>
    <rPh sb="0" eb="2">
      <t>キヨムラ</t>
    </rPh>
    <rPh sb="2" eb="3">
      <t>ヒサシ</t>
    </rPh>
    <rPh sb="3" eb="4">
      <t>ダイ</t>
    </rPh>
    <phoneticPr fontId="25"/>
  </si>
  <si>
    <t>金子クラブ</t>
    <rPh sb="0" eb="2">
      <t>カネコ</t>
    </rPh>
    <phoneticPr fontId="25"/>
  </si>
  <si>
    <t>NEXUS</t>
    <phoneticPr fontId="25"/>
  </si>
  <si>
    <t>石川竜郎</t>
    <rPh sb="0" eb="2">
      <t>イシカワ</t>
    </rPh>
    <rPh sb="2" eb="4">
      <t>タツオ</t>
    </rPh>
    <phoneticPr fontId="25"/>
  </si>
  <si>
    <t>今井勘太</t>
    <rPh sb="0" eb="2">
      <t>イマイ</t>
    </rPh>
    <rPh sb="2" eb="4">
      <t>カンタ</t>
    </rPh>
    <phoneticPr fontId="25"/>
  </si>
  <si>
    <t>権田光輔</t>
    <rPh sb="0" eb="2">
      <t>ゴンダ</t>
    </rPh>
    <rPh sb="2" eb="4">
      <t>コウスケ</t>
    </rPh>
    <phoneticPr fontId="25"/>
  </si>
  <si>
    <t>細谷　仁</t>
    <rPh sb="0" eb="2">
      <t>ホソタニ</t>
    </rPh>
    <rPh sb="3" eb="4">
      <t>ジン</t>
    </rPh>
    <phoneticPr fontId="25"/>
  </si>
  <si>
    <t>森　美樹</t>
    <rPh sb="0" eb="1">
      <t>モリ</t>
    </rPh>
    <rPh sb="2" eb="4">
      <t>ミキ</t>
    </rPh>
    <phoneticPr fontId="25"/>
  </si>
  <si>
    <t>土居中学校</t>
    <rPh sb="0" eb="5">
      <t>ドイチュウガッコウ</t>
    </rPh>
    <phoneticPr fontId="25"/>
  </si>
  <si>
    <t>新居浜東高校</t>
    <rPh sb="0" eb="3">
      <t>ニイハマ</t>
    </rPh>
    <rPh sb="3" eb="6">
      <t>ヒガシコウコウ</t>
    </rPh>
    <phoneticPr fontId="25"/>
  </si>
  <si>
    <t>大西快颯</t>
    <rPh sb="0" eb="2">
      <t>オオニシ</t>
    </rPh>
    <rPh sb="2" eb="3">
      <t>カイ</t>
    </rPh>
    <rPh sb="3" eb="4">
      <t>ハヤテ</t>
    </rPh>
    <phoneticPr fontId="25"/>
  </si>
  <si>
    <t>白石章浩</t>
    <rPh sb="0" eb="2">
      <t>シライシ</t>
    </rPh>
    <rPh sb="2" eb="4">
      <t>アキヒロ</t>
    </rPh>
    <phoneticPr fontId="25"/>
  </si>
  <si>
    <t>斉藤博昭</t>
    <rPh sb="0" eb="2">
      <t>サイトウ</t>
    </rPh>
    <rPh sb="2" eb="4">
      <t>ヒロアキ</t>
    </rPh>
    <phoneticPr fontId="25"/>
  </si>
  <si>
    <t>川上美優</t>
    <rPh sb="0" eb="4">
      <t>カワカミミユ</t>
    </rPh>
    <phoneticPr fontId="25"/>
  </si>
  <si>
    <t>井上純平</t>
    <rPh sb="0" eb="2">
      <t>イノウエ</t>
    </rPh>
    <rPh sb="2" eb="4">
      <t>ジュンペイ</t>
    </rPh>
    <phoneticPr fontId="25"/>
  </si>
  <si>
    <t>芝　孝典</t>
    <rPh sb="0" eb="1">
      <t>シバ</t>
    </rPh>
    <rPh sb="2" eb="4">
      <t>タカノリ</t>
    </rPh>
    <phoneticPr fontId="25"/>
  </si>
  <si>
    <t>南井上クラブ</t>
    <rPh sb="0" eb="1">
      <t>ミナミ</t>
    </rPh>
    <rPh sb="1" eb="3">
      <t>イノウエ</t>
    </rPh>
    <phoneticPr fontId="25"/>
  </si>
  <si>
    <t>井上侑也</t>
    <rPh sb="0" eb="2">
      <t>イノウエ</t>
    </rPh>
    <rPh sb="2" eb="4">
      <t>ユウヤ</t>
    </rPh>
    <phoneticPr fontId="25"/>
  </si>
  <si>
    <t>ゼロ次会</t>
    <rPh sb="2" eb="4">
      <t>ジカイ</t>
    </rPh>
    <phoneticPr fontId="25"/>
  </si>
  <si>
    <t>はね会</t>
    <rPh sb="2" eb="3">
      <t>カイ</t>
    </rPh>
    <phoneticPr fontId="25"/>
  </si>
  <si>
    <t>石川和美</t>
    <rPh sb="0" eb="2">
      <t>イシカワ</t>
    </rPh>
    <rPh sb="2" eb="4">
      <t>カズミ</t>
    </rPh>
    <phoneticPr fontId="25"/>
  </si>
  <si>
    <t>NEXUS</t>
  </si>
  <si>
    <t>４部準優勝</t>
    <rPh sb="1" eb="2">
      <t>ブ</t>
    </rPh>
    <rPh sb="2" eb="5">
      <t>ジュンユウショウ</t>
    </rPh>
    <phoneticPr fontId="7"/>
  </si>
  <si>
    <t>４部　Ｄ</t>
    <phoneticPr fontId="11"/>
  </si>
  <si>
    <t>Begin's</t>
  </si>
  <si>
    <t>くりーむぱん</t>
  </si>
  <si>
    <t>初心者</t>
    <rPh sb="0" eb="3">
      <t>ショシンシャ</t>
    </rPh>
    <phoneticPr fontId="11"/>
  </si>
  <si>
    <t>権田光輔</t>
  </si>
  <si>
    <t>仙波史也</t>
    <rPh sb="0" eb="2">
      <t>センバ</t>
    </rPh>
    <rPh sb="2" eb="3">
      <t>シ</t>
    </rPh>
    <rPh sb="3" eb="4">
      <t>ヤ</t>
    </rPh>
    <phoneticPr fontId="25"/>
  </si>
  <si>
    <t>１部　Ｃ</t>
    <phoneticPr fontId="11"/>
  </si>
  <si>
    <t>１部　Ｄ</t>
    <phoneticPr fontId="11"/>
  </si>
  <si>
    <t>２部　Ｃ</t>
    <phoneticPr fontId="11"/>
  </si>
  <si>
    <t>２部　Ｄ</t>
    <phoneticPr fontId="11"/>
  </si>
  <si>
    <t>Ｇ１</t>
    <phoneticPr fontId="7"/>
  </si>
  <si>
    <t>３部　Ｇ</t>
    <phoneticPr fontId="11"/>
  </si>
  <si>
    <t>（リーグ戦のみ）</t>
    <rPh sb="4" eb="5">
      <t>セン</t>
    </rPh>
    <phoneticPr fontId="11"/>
  </si>
  <si>
    <t>初心者</t>
    <rPh sb="0" eb="3">
      <t>ショシンシャ</t>
    </rPh>
    <phoneticPr fontId="7"/>
  </si>
  <si>
    <t>初心者優勝</t>
    <rPh sb="0" eb="3">
      <t>ショシンシャ</t>
    </rPh>
    <rPh sb="3" eb="5">
      <t>ユウショウ</t>
    </rPh>
    <phoneticPr fontId="7"/>
  </si>
  <si>
    <t>初心者準優勝</t>
    <rPh sb="0" eb="3">
      <t>ショシンシャ</t>
    </rPh>
    <rPh sb="3" eb="6">
      <t>ジュンユウショウ</t>
    </rPh>
    <phoneticPr fontId="7"/>
  </si>
  <si>
    <t>谷本優花</t>
    <rPh sb="0" eb="2">
      <t>タニモト</t>
    </rPh>
    <rPh sb="2" eb="4">
      <t>ユウカ</t>
    </rPh>
    <phoneticPr fontId="25"/>
  </si>
  <si>
    <t>秋山和樹</t>
    <rPh sb="0" eb="2">
      <t>アキヤマ</t>
    </rPh>
    <rPh sb="2" eb="4">
      <t>カズキ</t>
    </rPh>
    <phoneticPr fontId="25"/>
  </si>
  <si>
    <t>薦田あかね</t>
    <rPh sb="0" eb="2">
      <t>コモダ</t>
    </rPh>
    <phoneticPr fontId="25"/>
  </si>
  <si>
    <t>永井美帆</t>
    <rPh sb="0" eb="2">
      <t>ナガイ</t>
    </rPh>
    <rPh sb="2" eb="4">
      <t>ミホ</t>
    </rPh>
    <phoneticPr fontId="25"/>
  </si>
  <si>
    <t>齊藤早津紀</t>
    <rPh sb="0" eb="2">
      <t>サイトウ</t>
    </rPh>
    <rPh sb="2" eb="4">
      <t>ハヤツ</t>
    </rPh>
    <rPh sb="4" eb="5">
      <t>キ</t>
    </rPh>
    <phoneticPr fontId="25"/>
  </si>
  <si>
    <t>観音寺</t>
    <rPh sb="0" eb="3">
      <t>カンオンジ</t>
    </rPh>
    <phoneticPr fontId="25"/>
  </si>
  <si>
    <t>川島誠悟</t>
    <rPh sb="0" eb="2">
      <t>カワシマ</t>
    </rPh>
    <rPh sb="2" eb="3">
      <t>マコト</t>
    </rPh>
    <rPh sb="3" eb="4">
      <t>サトル</t>
    </rPh>
    <phoneticPr fontId="25"/>
  </si>
  <si>
    <t>森實和也</t>
    <rPh sb="0" eb="2">
      <t>モリザネ</t>
    </rPh>
    <rPh sb="2" eb="4">
      <t>カズヤ</t>
    </rPh>
    <phoneticPr fontId="25"/>
  </si>
  <si>
    <t>永易彩音</t>
    <rPh sb="0" eb="2">
      <t>ナガヤス</t>
    </rPh>
    <rPh sb="2" eb="4">
      <t>アヤネ</t>
    </rPh>
    <phoneticPr fontId="25"/>
  </si>
  <si>
    <t>續木飛亜</t>
    <rPh sb="0" eb="1">
      <t>ツズキ</t>
    </rPh>
    <rPh sb="1" eb="2">
      <t>キ</t>
    </rPh>
    <rPh sb="2" eb="3">
      <t>ト</t>
    </rPh>
    <rPh sb="3" eb="4">
      <t>ア</t>
    </rPh>
    <phoneticPr fontId="25"/>
  </si>
  <si>
    <t>久門栞奈</t>
    <rPh sb="0" eb="2">
      <t>クモン</t>
    </rPh>
    <rPh sb="2" eb="4">
      <t>カンナ</t>
    </rPh>
    <phoneticPr fontId="25"/>
  </si>
  <si>
    <t>渡部　晄</t>
    <rPh sb="0" eb="2">
      <t>ワタナベ</t>
    </rPh>
    <rPh sb="3" eb="4">
      <t>コウ</t>
    </rPh>
    <phoneticPr fontId="25"/>
  </si>
  <si>
    <t>真鍋咲良</t>
    <rPh sb="0" eb="2">
      <t>マナベ</t>
    </rPh>
    <rPh sb="2" eb="4">
      <t>サクラ</t>
    </rPh>
    <phoneticPr fontId="25"/>
  </si>
  <si>
    <t>中矢敦人</t>
    <rPh sb="0" eb="2">
      <t>ナカヤ</t>
    </rPh>
    <rPh sb="2" eb="4">
      <t>アツト</t>
    </rPh>
    <phoneticPr fontId="25"/>
  </si>
  <si>
    <t>吉備国際大学</t>
    <rPh sb="0" eb="6">
      <t>キビコクサイダイガク</t>
    </rPh>
    <phoneticPr fontId="25"/>
  </si>
  <si>
    <t>續木友葵</t>
    <rPh sb="0" eb="1">
      <t>ツズキ</t>
    </rPh>
    <rPh sb="1" eb="2">
      <t>キ</t>
    </rPh>
    <rPh sb="2" eb="3">
      <t>トモ</t>
    </rPh>
    <rPh sb="3" eb="4">
      <t>アオイ</t>
    </rPh>
    <phoneticPr fontId="25"/>
  </si>
  <si>
    <t>岡山</t>
    <rPh sb="0" eb="2">
      <t>オカヤマ</t>
    </rPh>
    <phoneticPr fontId="25"/>
  </si>
  <si>
    <t>綾野優太</t>
    <rPh sb="0" eb="2">
      <t>アヤノ</t>
    </rPh>
    <rPh sb="2" eb="4">
      <t>ユウタ</t>
    </rPh>
    <phoneticPr fontId="25"/>
  </si>
  <si>
    <t>石水梨羽</t>
    <rPh sb="0" eb="2">
      <t>イシミズ</t>
    </rPh>
    <rPh sb="2" eb="3">
      <t>ナシ</t>
    </rPh>
    <rPh sb="3" eb="4">
      <t>ハネ</t>
    </rPh>
    <phoneticPr fontId="25"/>
  </si>
  <si>
    <t>石水立飛</t>
    <rPh sb="0" eb="2">
      <t>イシミズ</t>
    </rPh>
    <rPh sb="2" eb="3">
      <t>タチ</t>
    </rPh>
    <rPh sb="3" eb="4">
      <t>ト</t>
    </rPh>
    <phoneticPr fontId="25"/>
  </si>
  <si>
    <t>TEAM猪川</t>
    <rPh sb="4" eb="6">
      <t>イカワ</t>
    </rPh>
    <phoneticPr fontId="25"/>
  </si>
  <si>
    <t>佐々木駿丞</t>
    <rPh sb="0" eb="3">
      <t>ササキ</t>
    </rPh>
    <rPh sb="3" eb="4">
      <t>シュン</t>
    </rPh>
    <rPh sb="4" eb="5">
      <t>スケ</t>
    </rPh>
    <phoneticPr fontId="25"/>
  </si>
  <si>
    <t>山中愁智</t>
    <rPh sb="0" eb="2">
      <t>ヤマナカ</t>
    </rPh>
    <rPh sb="2" eb="3">
      <t>シュウ</t>
    </rPh>
    <rPh sb="3" eb="4">
      <t>トモ</t>
    </rPh>
    <phoneticPr fontId="25"/>
  </si>
  <si>
    <t>土居高校</t>
    <rPh sb="0" eb="2">
      <t>ドイ</t>
    </rPh>
    <rPh sb="2" eb="4">
      <t>コウコウ</t>
    </rPh>
    <phoneticPr fontId="25"/>
  </si>
  <si>
    <t>塩出亜紀</t>
    <rPh sb="0" eb="2">
      <t>シオデ</t>
    </rPh>
    <rPh sb="2" eb="4">
      <t>アキ</t>
    </rPh>
    <phoneticPr fontId="25"/>
  </si>
  <si>
    <t>長原芽美</t>
    <rPh sb="0" eb="2">
      <t>ナガハラ</t>
    </rPh>
    <rPh sb="2" eb="4">
      <t>メグミ</t>
    </rPh>
    <phoneticPr fontId="25"/>
  </si>
  <si>
    <t>曽我部徳寿</t>
    <rPh sb="0" eb="2">
      <t>ソガ</t>
    </rPh>
    <rPh sb="2" eb="3">
      <t>ブ</t>
    </rPh>
    <rPh sb="3" eb="4">
      <t>トク</t>
    </rPh>
    <rPh sb="4" eb="5">
      <t>ヒサシ</t>
    </rPh>
    <phoneticPr fontId="25"/>
  </si>
  <si>
    <t>永易まりえ</t>
    <rPh sb="0" eb="2">
      <t>ナガヤス</t>
    </rPh>
    <phoneticPr fontId="25"/>
  </si>
  <si>
    <t>塩出茂明</t>
    <rPh sb="0" eb="2">
      <t>シオデ</t>
    </rPh>
    <rPh sb="2" eb="4">
      <t>シゲアキ</t>
    </rPh>
    <phoneticPr fontId="25"/>
  </si>
  <si>
    <t>酒商ながはら</t>
    <rPh sb="0" eb="1">
      <t>サケ</t>
    </rPh>
    <rPh sb="1" eb="2">
      <t>ショウ</t>
    </rPh>
    <phoneticPr fontId="25"/>
  </si>
  <si>
    <t>長原凪沙</t>
    <rPh sb="0" eb="2">
      <t>ナガハラ</t>
    </rPh>
    <rPh sb="2" eb="3">
      <t>ナギ</t>
    </rPh>
    <rPh sb="3" eb="4">
      <t>サ</t>
    </rPh>
    <phoneticPr fontId="25"/>
  </si>
  <si>
    <t>めぐみと鯱</t>
    <rPh sb="4" eb="5">
      <t>シャチ</t>
    </rPh>
    <phoneticPr fontId="25"/>
  </si>
  <si>
    <t>髙橋聖汰</t>
    <rPh sb="0" eb="2">
      <t>タカハシ</t>
    </rPh>
    <rPh sb="2" eb="3">
      <t>セイ</t>
    </rPh>
    <rPh sb="3" eb="4">
      <t>タ</t>
    </rPh>
    <phoneticPr fontId="25"/>
  </si>
  <si>
    <t>佃　和也</t>
    <rPh sb="0" eb="1">
      <t>ツクダ</t>
    </rPh>
    <rPh sb="2" eb="4">
      <t>カズヤ</t>
    </rPh>
    <phoneticPr fontId="25"/>
  </si>
  <si>
    <t>新宮中学校</t>
    <rPh sb="0" eb="2">
      <t>シングウ</t>
    </rPh>
    <rPh sb="2" eb="5">
      <t>チュウガッコウ</t>
    </rPh>
    <phoneticPr fontId="25"/>
  </si>
  <si>
    <t>合田義久</t>
    <rPh sb="0" eb="2">
      <t>ゴウダ</t>
    </rPh>
    <rPh sb="2" eb="4">
      <t>ヨシヒサ</t>
    </rPh>
    <phoneticPr fontId="25"/>
  </si>
  <si>
    <t>新宮バド同好会</t>
    <rPh sb="0" eb="2">
      <t>シングウ</t>
    </rPh>
    <rPh sb="4" eb="7">
      <t>ドウコウカイ</t>
    </rPh>
    <phoneticPr fontId="25"/>
  </si>
  <si>
    <t>真鍋頼斗</t>
    <rPh sb="0" eb="2">
      <t>マナベ</t>
    </rPh>
    <rPh sb="2" eb="3">
      <t>ライ</t>
    </rPh>
    <rPh sb="3" eb="4">
      <t>ト</t>
    </rPh>
    <phoneticPr fontId="25"/>
  </si>
  <si>
    <t>合田姫愛</t>
    <rPh sb="0" eb="2">
      <t>ゴウダ</t>
    </rPh>
    <rPh sb="2" eb="3">
      <t>ヒメ</t>
    </rPh>
    <rPh sb="3" eb="4">
      <t>アイ</t>
    </rPh>
    <phoneticPr fontId="25"/>
  </si>
  <si>
    <t>菅原凌駕</t>
    <rPh sb="0" eb="2">
      <t>スガワラ</t>
    </rPh>
    <rPh sb="2" eb="3">
      <t>リョウ</t>
    </rPh>
    <rPh sb="3" eb="4">
      <t>ガ</t>
    </rPh>
    <phoneticPr fontId="25"/>
  </si>
  <si>
    <t>久瀬美里</t>
    <rPh sb="0" eb="2">
      <t>クセ</t>
    </rPh>
    <rPh sb="2" eb="4">
      <t>ミサト</t>
    </rPh>
    <phoneticPr fontId="25"/>
  </si>
  <si>
    <t>神戸学院大学</t>
    <rPh sb="0" eb="2">
      <t>コウベ</t>
    </rPh>
    <rPh sb="2" eb="6">
      <t>ガクインダイガク</t>
    </rPh>
    <phoneticPr fontId="25"/>
  </si>
  <si>
    <t>合田拳斗</t>
    <rPh sb="0" eb="2">
      <t>ゴウダ</t>
    </rPh>
    <rPh sb="2" eb="3">
      <t>ケン</t>
    </rPh>
    <rPh sb="3" eb="4">
      <t>ト</t>
    </rPh>
    <phoneticPr fontId="25"/>
  </si>
  <si>
    <t>合田亜里砂</t>
    <rPh sb="0" eb="2">
      <t>ゴウダ</t>
    </rPh>
    <rPh sb="2" eb="4">
      <t>アリ</t>
    </rPh>
    <rPh sb="4" eb="5">
      <t>スナ</t>
    </rPh>
    <phoneticPr fontId="25"/>
  </si>
  <si>
    <t>ファストパス</t>
    <phoneticPr fontId="25"/>
  </si>
  <si>
    <t>三谷洋子</t>
    <rPh sb="0" eb="2">
      <t>ミタニ</t>
    </rPh>
    <rPh sb="2" eb="4">
      <t>ヨウコ</t>
    </rPh>
    <phoneticPr fontId="25"/>
  </si>
  <si>
    <t>北村征稔</t>
    <rPh sb="0" eb="2">
      <t>キタムラ</t>
    </rPh>
    <rPh sb="2" eb="3">
      <t>セイ</t>
    </rPh>
    <rPh sb="3" eb="4">
      <t>ミノル</t>
    </rPh>
    <phoneticPr fontId="25"/>
  </si>
  <si>
    <t>高知</t>
    <rPh sb="0" eb="2">
      <t>コウチ</t>
    </rPh>
    <phoneticPr fontId="25"/>
  </si>
  <si>
    <t>菊川　愛</t>
    <rPh sb="0" eb="2">
      <t>キクカワ</t>
    </rPh>
    <rPh sb="3" eb="4">
      <t>アイ</t>
    </rPh>
    <phoneticPr fontId="25"/>
  </si>
  <si>
    <t>今治</t>
    <rPh sb="0" eb="2">
      <t>イマバリ</t>
    </rPh>
    <phoneticPr fontId="25"/>
  </si>
  <si>
    <t>菊川大介</t>
    <rPh sb="0" eb="2">
      <t>キクカワ</t>
    </rPh>
    <rPh sb="2" eb="4">
      <t>ダイスケ</t>
    </rPh>
    <phoneticPr fontId="25"/>
  </si>
  <si>
    <t>PIERROT</t>
    <phoneticPr fontId="25"/>
  </si>
  <si>
    <t>渡辺美咲</t>
    <rPh sb="0" eb="2">
      <t>ワタナベ</t>
    </rPh>
    <rPh sb="2" eb="4">
      <t>ミサキ</t>
    </rPh>
    <phoneticPr fontId="25"/>
  </si>
  <si>
    <t>新居浜</t>
    <rPh sb="0" eb="3">
      <t>ニイハマ</t>
    </rPh>
    <phoneticPr fontId="25"/>
  </si>
  <si>
    <t>三好陽太</t>
    <rPh sb="0" eb="2">
      <t>ミヨシ</t>
    </rPh>
    <rPh sb="2" eb="4">
      <t>ヨウタ</t>
    </rPh>
    <phoneticPr fontId="25"/>
  </si>
  <si>
    <t>永井日南乃</t>
    <rPh sb="0" eb="2">
      <t>ナガイ</t>
    </rPh>
    <rPh sb="2" eb="3">
      <t>ヒ</t>
    </rPh>
    <rPh sb="3" eb="4">
      <t>ナン</t>
    </rPh>
    <rPh sb="4" eb="5">
      <t>ノ</t>
    </rPh>
    <phoneticPr fontId="25"/>
  </si>
  <si>
    <t>平井晴翔</t>
    <rPh sb="0" eb="2">
      <t>ヒライ</t>
    </rPh>
    <rPh sb="2" eb="4">
      <t>ハルト</t>
    </rPh>
    <phoneticPr fontId="25"/>
  </si>
  <si>
    <t>野口結衣</t>
    <rPh sb="0" eb="2">
      <t>ノグチ</t>
    </rPh>
    <rPh sb="2" eb="4">
      <t>ユイ</t>
    </rPh>
    <phoneticPr fontId="25"/>
  </si>
  <si>
    <t>矢野　司</t>
    <rPh sb="0" eb="2">
      <t>ヤノ</t>
    </rPh>
    <rPh sb="3" eb="4">
      <t>ツカサ</t>
    </rPh>
    <phoneticPr fontId="25"/>
  </si>
  <si>
    <t>加地まどか</t>
    <rPh sb="0" eb="2">
      <t>カジ</t>
    </rPh>
    <phoneticPr fontId="25"/>
  </si>
  <si>
    <t>加地龍太</t>
    <rPh sb="0" eb="2">
      <t>カジ</t>
    </rPh>
    <rPh sb="2" eb="4">
      <t>リュウタ</t>
    </rPh>
    <phoneticPr fontId="25"/>
  </si>
  <si>
    <t>松山</t>
    <rPh sb="0" eb="2">
      <t>マツヤマ</t>
    </rPh>
    <phoneticPr fontId="25"/>
  </si>
  <si>
    <t>ペテン師</t>
    <rPh sb="3" eb="4">
      <t>シ</t>
    </rPh>
    <phoneticPr fontId="25"/>
  </si>
  <si>
    <t>青野由佳</t>
    <rPh sb="0" eb="2">
      <t>アオノ</t>
    </rPh>
    <rPh sb="2" eb="4">
      <t>ユカ</t>
    </rPh>
    <phoneticPr fontId="25"/>
  </si>
  <si>
    <t>越智宏明</t>
    <rPh sb="0" eb="2">
      <t>オチ</t>
    </rPh>
    <rPh sb="2" eb="4">
      <t>ヒロアキ</t>
    </rPh>
    <phoneticPr fontId="25"/>
  </si>
  <si>
    <t>大野悠斗</t>
    <rPh sb="0" eb="2">
      <t>オオノ</t>
    </rPh>
    <rPh sb="2" eb="4">
      <t>ユウト</t>
    </rPh>
    <phoneticPr fontId="25"/>
  </si>
  <si>
    <t>村上めぐみ</t>
    <rPh sb="0" eb="2">
      <t>ムラカミ</t>
    </rPh>
    <phoneticPr fontId="25"/>
  </si>
  <si>
    <t>渡邉昭文</t>
    <rPh sb="0" eb="2">
      <t>ワタナベ</t>
    </rPh>
    <rPh sb="2" eb="4">
      <t>アキフミ</t>
    </rPh>
    <phoneticPr fontId="25"/>
  </si>
  <si>
    <t>渡邉ひかり</t>
    <rPh sb="0" eb="2">
      <t>ワタナベ</t>
    </rPh>
    <phoneticPr fontId="25"/>
  </si>
  <si>
    <t>増田基希</t>
    <rPh sb="0" eb="2">
      <t>マスダ</t>
    </rPh>
    <rPh sb="2" eb="4">
      <t>モトキ</t>
    </rPh>
    <phoneticPr fontId="25"/>
  </si>
  <si>
    <t>田頭亜希</t>
    <rPh sb="0" eb="2">
      <t>タガシラ</t>
    </rPh>
    <rPh sb="2" eb="4">
      <t>アキ</t>
    </rPh>
    <phoneticPr fontId="25"/>
  </si>
  <si>
    <t>山本尚幸</t>
    <rPh sb="0" eb="2">
      <t>ヤマモト</t>
    </rPh>
    <rPh sb="2" eb="4">
      <t>ナオユキ</t>
    </rPh>
    <phoneticPr fontId="25"/>
  </si>
  <si>
    <t>藤澤美紅</t>
    <rPh sb="0" eb="2">
      <t>フジサワ</t>
    </rPh>
    <rPh sb="2" eb="4">
      <t>ミク</t>
    </rPh>
    <phoneticPr fontId="25"/>
  </si>
  <si>
    <t>石井体協</t>
    <rPh sb="0" eb="2">
      <t>イシイ</t>
    </rPh>
    <rPh sb="2" eb="4">
      <t>タイキョウ</t>
    </rPh>
    <phoneticPr fontId="25"/>
  </si>
  <si>
    <t>辰野真弓</t>
    <rPh sb="0" eb="2">
      <t>タツノ</t>
    </rPh>
    <rPh sb="2" eb="4">
      <t>マユミ</t>
    </rPh>
    <phoneticPr fontId="25"/>
  </si>
  <si>
    <t>藤井祐輔</t>
    <rPh sb="0" eb="2">
      <t>フジイ</t>
    </rPh>
    <rPh sb="2" eb="4">
      <t>ユウスケ</t>
    </rPh>
    <phoneticPr fontId="25"/>
  </si>
  <si>
    <t>東温</t>
    <rPh sb="0" eb="2">
      <t>トウオン</t>
    </rPh>
    <phoneticPr fontId="25"/>
  </si>
  <si>
    <t>川内BC</t>
    <rPh sb="0" eb="2">
      <t>カワウチ</t>
    </rPh>
    <phoneticPr fontId="25"/>
  </si>
  <si>
    <t>新田麻依</t>
    <rPh sb="0" eb="2">
      <t>ニッタ</t>
    </rPh>
    <rPh sb="2" eb="3">
      <t>マ</t>
    </rPh>
    <rPh sb="3" eb="4">
      <t>イ</t>
    </rPh>
    <phoneticPr fontId="25"/>
  </si>
  <si>
    <t>徳島</t>
    <rPh sb="0" eb="2">
      <t>トクシマ</t>
    </rPh>
    <phoneticPr fontId="25"/>
  </si>
  <si>
    <t>中島しの</t>
    <rPh sb="0" eb="2">
      <t>ナカジマ</t>
    </rPh>
    <phoneticPr fontId="25"/>
  </si>
  <si>
    <t>善通寺</t>
    <rPh sb="0" eb="3">
      <t>ゼンツウジ</t>
    </rPh>
    <phoneticPr fontId="25"/>
  </si>
  <si>
    <t>岩部大我</t>
    <rPh sb="0" eb="2">
      <t>イワベ</t>
    </rPh>
    <rPh sb="2" eb="4">
      <t>タイガ</t>
    </rPh>
    <phoneticPr fontId="25"/>
  </si>
  <si>
    <t>早水穂波</t>
    <rPh sb="0" eb="2">
      <t>ハヤミズ</t>
    </rPh>
    <rPh sb="2" eb="4">
      <t>ホナミ</t>
    </rPh>
    <phoneticPr fontId="25"/>
  </si>
  <si>
    <t>安藤和輝</t>
    <rPh sb="0" eb="2">
      <t>アンドウ</t>
    </rPh>
    <rPh sb="2" eb="4">
      <t>カズキ</t>
    </rPh>
    <phoneticPr fontId="25"/>
  </si>
  <si>
    <t>紫雲クラブ</t>
    <rPh sb="0" eb="2">
      <t>シウン</t>
    </rPh>
    <phoneticPr fontId="25"/>
  </si>
  <si>
    <t>脇田まゆみ</t>
    <rPh sb="0" eb="2">
      <t>ワキタ</t>
    </rPh>
    <phoneticPr fontId="25"/>
  </si>
  <si>
    <t>金浦ルミ</t>
    <rPh sb="0" eb="2">
      <t>カナウラ</t>
    </rPh>
    <phoneticPr fontId="25"/>
  </si>
  <si>
    <t>金浦新吾</t>
    <rPh sb="0" eb="2">
      <t>カナウラ</t>
    </rPh>
    <rPh sb="2" eb="4">
      <t>シンゴ</t>
    </rPh>
    <phoneticPr fontId="25"/>
  </si>
  <si>
    <t>高松西高校</t>
    <rPh sb="0" eb="2">
      <t>タカマツ</t>
    </rPh>
    <rPh sb="2" eb="5">
      <t>ニシコウコウ</t>
    </rPh>
    <phoneticPr fontId="25"/>
  </si>
  <si>
    <t>重森乃愛</t>
    <rPh sb="0" eb="2">
      <t>シゲモリ</t>
    </rPh>
    <rPh sb="2" eb="4">
      <t>ノア</t>
    </rPh>
    <phoneticPr fontId="25"/>
  </si>
  <si>
    <t>富山孔太</t>
    <rPh sb="0" eb="2">
      <t>トミヤマ</t>
    </rPh>
    <rPh sb="2" eb="4">
      <t>コウタ</t>
    </rPh>
    <phoneticPr fontId="25"/>
  </si>
  <si>
    <t>松山大学</t>
    <rPh sb="0" eb="2">
      <t>マツヤマ</t>
    </rPh>
    <rPh sb="2" eb="4">
      <t>ダイガク</t>
    </rPh>
    <phoneticPr fontId="25"/>
  </si>
  <si>
    <t>西村志穂</t>
    <rPh sb="0" eb="2">
      <t>ニシムラ</t>
    </rPh>
    <rPh sb="2" eb="4">
      <t>シホ</t>
    </rPh>
    <phoneticPr fontId="25"/>
  </si>
  <si>
    <t>木下貴夫</t>
    <rPh sb="0" eb="2">
      <t>キノシタ</t>
    </rPh>
    <rPh sb="2" eb="4">
      <t>タカオ</t>
    </rPh>
    <phoneticPr fontId="25"/>
  </si>
  <si>
    <t>三豊</t>
    <rPh sb="0" eb="2">
      <t>ミトヨ</t>
    </rPh>
    <phoneticPr fontId="25"/>
  </si>
  <si>
    <t>WING</t>
    <phoneticPr fontId="25"/>
  </si>
  <si>
    <t>佐伯希絆愛</t>
    <rPh sb="0" eb="2">
      <t>サエキ</t>
    </rPh>
    <rPh sb="2" eb="3">
      <t>キ</t>
    </rPh>
    <rPh sb="3" eb="4">
      <t>キズナ</t>
    </rPh>
    <rPh sb="4" eb="5">
      <t>アイ</t>
    </rPh>
    <phoneticPr fontId="25"/>
  </si>
  <si>
    <t>大廣悠生</t>
    <rPh sb="0" eb="2">
      <t>オオヒロ</t>
    </rPh>
    <rPh sb="2" eb="4">
      <t>ハルキ</t>
    </rPh>
    <phoneticPr fontId="25"/>
  </si>
  <si>
    <t>大西美心</t>
    <rPh sb="0" eb="2">
      <t>オオニシ</t>
    </rPh>
    <rPh sb="2" eb="3">
      <t>ミ</t>
    </rPh>
    <rPh sb="3" eb="4">
      <t>ココロ</t>
    </rPh>
    <phoneticPr fontId="25"/>
  </si>
  <si>
    <t>石川睦翔</t>
    <rPh sb="0" eb="2">
      <t>イシカワ</t>
    </rPh>
    <rPh sb="2" eb="3">
      <t>ムツミ</t>
    </rPh>
    <rPh sb="3" eb="4">
      <t>ショウ</t>
    </rPh>
    <phoneticPr fontId="25"/>
  </si>
  <si>
    <t>眞部里咲</t>
    <rPh sb="0" eb="2">
      <t>マナベ</t>
    </rPh>
    <rPh sb="2" eb="4">
      <t>リサ</t>
    </rPh>
    <phoneticPr fontId="25"/>
  </si>
  <si>
    <t>岩本航輔</t>
    <rPh sb="0" eb="2">
      <t>イワモト</t>
    </rPh>
    <rPh sb="2" eb="4">
      <t>コウスケ</t>
    </rPh>
    <phoneticPr fontId="25"/>
  </si>
  <si>
    <t>大野　渚</t>
    <rPh sb="0" eb="2">
      <t>オオノ</t>
    </rPh>
    <rPh sb="3" eb="4">
      <t>ナギサ</t>
    </rPh>
    <phoneticPr fontId="25"/>
  </si>
  <si>
    <t>渡壁拓哉</t>
    <rPh sb="0" eb="2">
      <t>ワタカベ</t>
    </rPh>
    <rPh sb="2" eb="4">
      <t>タクヤ</t>
    </rPh>
    <phoneticPr fontId="25"/>
  </si>
  <si>
    <t>TIE</t>
    <phoneticPr fontId="25"/>
  </si>
  <si>
    <t>尾崎夕子</t>
    <rPh sb="0" eb="2">
      <t>オザキ</t>
    </rPh>
    <rPh sb="2" eb="4">
      <t>ユウコ</t>
    </rPh>
    <phoneticPr fontId="25"/>
  </si>
  <si>
    <t>高木達也</t>
    <rPh sb="0" eb="2">
      <t>タカギ</t>
    </rPh>
    <rPh sb="2" eb="4">
      <t>タツヤ</t>
    </rPh>
    <phoneticPr fontId="25"/>
  </si>
  <si>
    <t>西条</t>
    <rPh sb="0" eb="2">
      <t>サイジョウ</t>
    </rPh>
    <phoneticPr fontId="25"/>
  </si>
  <si>
    <t>South club</t>
    <phoneticPr fontId="25"/>
  </si>
  <si>
    <t>中平　流</t>
    <rPh sb="0" eb="2">
      <t>ナカヒラ</t>
    </rPh>
    <rPh sb="3" eb="4">
      <t>リュウ</t>
    </rPh>
    <phoneticPr fontId="25"/>
  </si>
  <si>
    <t>T.E.I</t>
    <phoneticPr fontId="25"/>
  </si>
  <si>
    <t>房崎塁衣</t>
    <rPh sb="0" eb="2">
      <t>フサザキ</t>
    </rPh>
    <rPh sb="2" eb="3">
      <t>ルイ</t>
    </rPh>
    <rPh sb="3" eb="4">
      <t>イ</t>
    </rPh>
    <phoneticPr fontId="25"/>
  </si>
  <si>
    <t>星加実玖</t>
    <rPh sb="0" eb="2">
      <t>ホシカ</t>
    </rPh>
    <rPh sb="2" eb="4">
      <t>ミク</t>
    </rPh>
    <phoneticPr fontId="25"/>
  </si>
  <si>
    <t>橋本洋記</t>
    <rPh sb="0" eb="2">
      <t>ハシモト</t>
    </rPh>
    <rPh sb="2" eb="3">
      <t>ヒロシ</t>
    </rPh>
    <rPh sb="3" eb="4">
      <t>キ</t>
    </rPh>
    <phoneticPr fontId="25"/>
  </si>
  <si>
    <t>田中美喜</t>
    <rPh sb="0" eb="2">
      <t>タナカ</t>
    </rPh>
    <rPh sb="2" eb="4">
      <t>ミキ</t>
    </rPh>
    <phoneticPr fontId="25"/>
  </si>
  <si>
    <t>山本朋典</t>
    <rPh sb="0" eb="2">
      <t>ヤマモト</t>
    </rPh>
    <rPh sb="2" eb="4">
      <t>トモノリ</t>
    </rPh>
    <phoneticPr fontId="25"/>
  </si>
  <si>
    <t>篠原早紀</t>
    <rPh sb="0" eb="2">
      <t>シノハラ</t>
    </rPh>
    <rPh sb="2" eb="4">
      <t>サキ</t>
    </rPh>
    <phoneticPr fontId="25"/>
  </si>
  <si>
    <t>玉井倫広</t>
    <rPh sb="0" eb="2">
      <t>タマイ</t>
    </rPh>
    <rPh sb="2" eb="3">
      <t>リン</t>
    </rPh>
    <rPh sb="3" eb="4">
      <t>ヒロ</t>
    </rPh>
    <phoneticPr fontId="25"/>
  </si>
  <si>
    <t>富山孔美子</t>
    <rPh sb="0" eb="2">
      <t>トミヤマ</t>
    </rPh>
    <rPh sb="2" eb="4">
      <t>クミ</t>
    </rPh>
    <rPh sb="4" eb="5">
      <t>コ</t>
    </rPh>
    <phoneticPr fontId="25"/>
  </si>
  <si>
    <t>永井　光</t>
    <rPh sb="0" eb="2">
      <t>ナガイ</t>
    </rPh>
    <rPh sb="3" eb="4">
      <t>ヒカリ</t>
    </rPh>
    <phoneticPr fontId="25"/>
  </si>
  <si>
    <t>井上美智</t>
    <rPh sb="0" eb="2">
      <t>イノウエ</t>
    </rPh>
    <rPh sb="2" eb="4">
      <t>ミチ</t>
    </rPh>
    <phoneticPr fontId="25"/>
  </si>
  <si>
    <t>山村彩歌</t>
    <rPh sb="0" eb="2">
      <t>ヤマムラ</t>
    </rPh>
    <rPh sb="2" eb="4">
      <t>アヤカ</t>
    </rPh>
    <phoneticPr fontId="25"/>
  </si>
  <si>
    <t>阿部和哉</t>
    <rPh sb="0" eb="2">
      <t>アベ</t>
    </rPh>
    <rPh sb="2" eb="4">
      <t>カズヤ</t>
    </rPh>
    <phoneticPr fontId="25"/>
  </si>
  <si>
    <t>onlineBC</t>
    <phoneticPr fontId="25"/>
  </si>
  <si>
    <t>野間由紀子</t>
    <rPh sb="0" eb="2">
      <t>ノマ</t>
    </rPh>
    <rPh sb="2" eb="5">
      <t>ユキコ</t>
    </rPh>
    <phoneticPr fontId="25"/>
  </si>
  <si>
    <t>宮崎淳一</t>
    <rPh sb="0" eb="2">
      <t>ミヤザキ</t>
    </rPh>
    <rPh sb="2" eb="4">
      <t>ジュンイチ</t>
    </rPh>
    <phoneticPr fontId="25"/>
  </si>
  <si>
    <t>安藤真樹子</t>
    <rPh sb="0" eb="2">
      <t>アンドウ</t>
    </rPh>
    <rPh sb="2" eb="5">
      <t>マキコ</t>
    </rPh>
    <phoneticPr fontId="25"/>
  </si>
  <si>
    <t>高橋和也</t>
    <rPh sb="0" eb="2">
      <t>タカハシ</t>
    </rPh>
    <rPh sb="2" eb="4">
      <t>カズヤ</t>
    </rPh>
    <phoneticPr fontId="25"/>
  </si>
  <si>
    <t>遊羽楽</t>
    <rPh sb="0" eb="1">
      <t>ユウ</t>
    </rPh>
    <rPh sb="1" eb="2">
      <t>ハネ</t>
    </rPh>
    <rPh sb="2" eb="3">
      <t>ガク</t>
    </rPh>
    <phoneticPr fontId="25"/>
  </si>
  <si>
    <t>net.in</t>
    <phoneticPr fontId="25"/>
  </si>
  <si>
    <t>森安美里</t>
    <rPh sb="0" eb="2">
      <t>モリヤス</t>
    </rPh>
    <rPh sb="2" eb="4">
      <t>ミサト</t>
    </rPh>
    <phoneticPr fontId="25"/>
  </si>
  <si>
    <t>工藤政幸</t>
    <rPh sb="0" eb="2">
      <t>クドウ</t>
    </rPh>
    <rPh sb="2" eb="4">
      <t>マサユキ</t>
    </rPh>
    <phoneticPr fontId="25"/>
  </si>
  <si>
    <t>寺川幸子</t>
    <rPh sb="0" eb="2">
      <t>テラカワ</t>
    </rPh>
    <rPh sb="2" eb="4">
      <t>サチコ</t>
    </rPh>
    <phoneticPr fontId="25"/>
  </si>
  <si>
    <t>蓮沼紗季</t>
    <rPh sb="0" eb="2">
      <t>ハスヌマ</t>
    </rPh>
    <rPh sb="2" eb="4">
      <t>サキ</t>
    </rPh>
    <phoneticPr fontId="25"/>
  </si>
  <si>
    <t>権田真佑佳</t>
    <rPh sb="0" eb="2">
      <t>ゴンダ</t>
    </rPh>
    <rPh sb="2" eb="4">
      <t>シンスケ</t>
    </rPh>
    <rPh sb="4" eb="5">
      <t>カ</t>
    </rPh>
    <phoneticPr fontId="25"/>
  </si>
  <si>
    <t>柞田バド</t>
    <rPh sb="0" eb="2">
      <t>クニタ</t>
    </rPh>
    <phoneticPr fontId="25"/>
  </si>
  <si>
    <t>高木和美</t>
    <rPh sb="0" eb="2">
      <t>タカギ</t>
    </rPh>
    <rPh sb="2" eb="4">
      <t>カズミ</t>
    </rPh>
    <phoneticPr fontId="25"/>
  </si>
  <si>
    <t>三笠孝幸</t>
    <rPh sb="0" eb="2">
      <t>ミカサ</t>
    </rPh>
    <rPh sb="2" eb="4">
      <t>タカユキ</t>
    </rPh>
    <phoneticPr fontId="25"/>
  </si>
  <si>
    <t>宮本花梨</t>
    <rPh sb="0" eb="2">
      <t>ミヤモト</t>
    </rPh>
    <rPh sb="2" eb="4">
      <t>カリン</t>
    </rPh>
    <phoneticPr fontId="25"/>
  </si>
  <si>
    <t>羽打'S</t>
    <rPh sb="0" eb="1">
      <t>ハネ</t>
    </rPh>
    <rPh sb="1" eb="2">
      <t>ダ</t>
    </rPh>
    <phoneticPr fontId="25"/>
  </si>
  <si>
    <t>三松直美</t>
    <rPh sb="0" eb="2">
      <t>ミマツ</t>
    </rPh>
    <rPh sb="2" eb="4">
      <t>ナオミ</t>
    </rPh>
    <phoneticPr fontId="25"/>
  </si>
  <si>
    <t>丸亀</t>
    <rPh sb="0" eb="2">
      <t>マルガメ</t>
    </rPh>
    <phoneticPr fontId="25"/>
  </si>
  <si>
    <t>西岡陸翔</t>
    <rPh sb="0" eb="2">
      <t>ニシオカ</t>
    </rPh>
    <rPh sb="2" eb="3">
      <t>リク</t>
    </rPh>
    <rPh sb="3" eb="4">
      <t>ショウ</t>
    </rPh>
    <phoneticPr fontId="25"/>
  </si>
  <si>
    <t>gorilla</t>
    <phoneticPr fontId="25"/>
  </si>
  <si>
    <t>山中美穂</t>
    <rPh sb="0" eb="2">
      <t>ヤマナカ</t>
    </rPh>
    <rPh sb="2" eb="4">
      <t>ミホ</t>
    </rPh>
    <phoneticPr fontId="25"/>
  </si>
  <si>
    <t>波多大五郎</t>
    <rPh sb="0" eb="2">
      <t>ハタ</t>
    </rPh>
    <rPh sb="2" eb="5">
      <t>ダイゴロウ</t>
    </rPh>
    <phoneticPr fontId="25"/>
  </si>
  <si>
    <t>山中翔太</t>
    <rPh sb="0" eb="2">
      <t>ヤマナカ</t>
    </rPh>
    <rPh sb="2" eb="4">
      <t>ショウタ</t>
    </rPh>
    <phoneticPr fontId="25"/>
  </si>
  <si>
    <t>小山愛子</t>
    <rPh sb="0" eb="2">
      <t>コヤマ</t>
    </rPh>
    <rPh sb="2" eb="4">
      <t>アイコ</t>
    </rPh>
    <phoneticPr fontId="25"/>
  </si>
  <si>
    <t>B-Wings</t>
    <phoneticPr fontId="25"/>
  </si>
  <si>
    <t>高石直也</t>
    <rPh sb="0" eb="2">
      <t>タカイシ</t>
    </rPh>
    <rPh sb="2" eb="4">
      <t>ナオヤ</t>
    </rPh>
    <phoneticPr fontId="25"/>
  </si>
  <si>
    <t>伊藤千咲喜</t>
    <rPh sb="0" eb="2">
      <t>イトウ</t>
    </rPh>
    <rPh sb="2" eb="4">
      <t>チサキ</t>
    </rPh>
    <rPh sb="4" eb="5">
      <t>キ</t>
    </rPh>
    <phoneticPr fontId="25"/>
  </si>
  <si>
    <t>富山秀晃</t>
    <rPh sb="0" eb="2">
      <t>トミヤマ</t>
    </rPh>
    <rPh sb="2" eb="4">
      <t>ヒデアキ</t>
    </rPh>
    <phoneticPr fontId="25"/>
  </si>
  <si>
    <t>山中多希莉</t>
    <rPh sb="0" eb="2">
      <t>ヤマナカ</t>
    </rPh>
    <rPh sb="2" eb="3">
      <t>タ</t>
    </rPh>
    <rPh sb="3" eb="4">
      <t>キ</t>
    </rPh>
    <rPh sb="4" eb="5">
      <t>リ</t>
    </rPh>
    <phoneticPr fontId="25"/>
  </si>
  <si>
    <t>松本沙織</t>
    <rPh sb="0" eb="2">
      <t>マツモト</t>
    </rPh>
    <rPh sb="2" eb="4">
      <t>サオリ</t>
    </rPh>
    <phoneticPr fontId="25"/>
  </si>
  <si>
    <t>安田春二</t>
    <rPh sb="0" eb="2">
      <t>ヤスダ</t>
    </rPh>
    <rPh sb="2" eb="4">
      <t>シュンジ</t>
    </rPh>
    <phoneticPr fontId="25"/>
  </si>
  <si>
    <t>坂出</t>
    <rPh sb="0" eb="2">
      <t>サカイデ</t>
    </rPh>
    <phoneticPr fontId="25"/>
  </si>
  <si>
    <t>佐伯あかね</t>
    <rPh sb="0" eb="2">
      <t>サエキ</t>
    </rPh>
    <phoneticPr fontId="25"/>
  </si>
  <si>
    <t>香川県庁クラブ</t>
    <rPh sb="0" eb="4">
      <t>カガワケンチョウ</t>
    </rPh>
    <phoneticPr fontId="25"/>
  </si>
  <si>
    <t>藤田理恵</t>
    <rPh sb="0" eb="2">
      <t>フジタ</t>
    </rPh>
    <rPh sb="2" eb="4">
      <t>リエ</t>
    </rPh>
    <phoneticPr fontId="25"/>
  </si>
  <si>
    <t>安藤達也</t>
    <rPh sb="0" eb="2">
      <t>アンドウ</t>
    </rPh>
    <rPh sb="2" eb="4">
      <t>タツヤ</t>
    </rPh>
    <phoneticPr fontId="25"/>
  </si>
  <si>
    <t>豊中</t>
    <rPh sb="0" eb="2">
      <t>トヨナカ</t>
    </rPh>
    <phoneticPr fontId="25"/>
  </si>
  <si>
    <t>東洋炭素</t>
    <rPh sb="0" eb="2">
      <t>トウヨウ</t>
    </rPh>
    <rPh sb="2" eb="4">
      <t>タンソ</t>
    </rPh>
    <phoneticPr fontId="25"/>
  </si>
  <si>
    <t>岡なつみ</t>
    <rPh sb="0" eb="1">
      <t>オカ</t>
    </rPh>
    <phoneticPr fontId="25"/>
  </si>
  <si>
    <t>山下　惇</t>
    <rPh sb="0" eb="2">
      <t>ヤマシタ</t>
    </rPh>
    <rPh sb="3" eb="4">
      <t>ジュン</t>
    </rPh>
    <phoneticPr fontId="25"/>
  </si>
  <si>
    <t>友居卓史</t>
    <rPh sb="0" eb="1">
      <t>トモ</t>
    </rPh>
    <rPh sb="1" eb="2">
      <t>イ</t>
    </rPh>
    <rPh sb="2" eb="4">
      <t>タクシ</t>
    </rPh>
    <phoneticPr fontId="25"/>
  </si>
  <si>
    <t>新小ファミリーズ</t>
    <rPh sb="0" eb="1">
      <t>シン</t>
    </rPh>
    <rPh sb="1" eb="2">
      <t>ショウ</t>
    </rPh>
    <phoneticPr fontId="25"/>
  </si>
  <si>
    <t>星加裕美</t>
    <rPh sb="0" eb="2">
      <t>ホシカ</t>
    </rPh>
    <rPh sb="2" eb="4">
      <t>ヒロミ</t>
    </rPh>
    <phoneticPr fontId="25"/>
  </si>
  <si>
    <t>伊藤雅典</t>
    <rPh sb="0" eb="2">
      <t>イトウ</t>
    </rPh>
    <rPh sb="2" eb="4">
      <t>マサノリ</t>
    </rPh>
    <phoneticPr fontId="25"/>
  </si>
  <si>
    <t>金栄クラブ</t>
    <rPh sb="0" eb="2">
      <t>キンエイ</t>
    </rPh>
    <phoneticPr fontId="25"/>
  </si>
  <si>
    <t>亀岡直美</t>
    <rPh sb="0" eb="2">
      <t>カメオカ</t>
    </rPh>
    <rPh sb="2" eb="4">
      <t>ナオミ</t>
    </rPh>
    <phoneticPr fontId="25"/>
  </si>
  <si>
    <t>田中秀仁</t>
    <rPh sb="0" eb="2">
      <t>タナカ</t>
    </rPh>
    <rPh sb="2" eb="4">
      <t>ヒデヒト</t>
    </rPh>
    <phoneticPr fontId="25"/>
  </si>
  <si>
    <t>三並麻衣子</t>
    <rPh sb="0" eb="2">
      <t>ミナミ</t>
    </rPh>
    <rPh sb="2" eb="5">
      <t>マイコ</t>
    </rPh>
    <phoneticPr fontId="25"/>
  </si>
  <si>
    <t>船津丸拓磨</t>
    <rPh sb="0" eb="3">
      <t>フナツマル</t>
    </rPh>
    <rPh sb="3" eb="5">
      <t>タクマ</t>
    </rPh>
    <phoneticPr fontId="25"/>
  </si>
  <si>
    <t>国分寺クラブ</t>
    <rPh sb="0" eb="3">
      <t>コクブンジ</t>
    </rPh>
    <phoneticPr fontId="25"/>
  </si>
  <si>
    <t>牧　美里</t>
    <rPh sb="0" eb="1">
      <t>マキ</t>
    </rPh>
    <rPh sb="2" eb="4">
      <t>ミサト</t>
    </rPh>
    <phoneticPr fontId="25"/>
  </si>
  <si>
    <t>植田雅士</t>
    <rPh sb="0" eb="2">
      <t>ウエダ</t>
    </rPh>
    <rPh sb="2" eb="3">
      <t>ガ</t>
    </rPh>
    <rPh sb="3" eb="4">
      <t>シ</t>
    </rPh>
    <phoneticPr fontId="25"/>
  </si>
  <si>
    <t>古高松南体協</t>
    <rPh sb="0" eb="1">
      <t>フル</t>
    </rPh>
    <rPh sb="1" eb="4">
      <t>タカマツミナミ</t>
    </rPh>
    <rPh sb="4" eb="6">
      <t>タイキョウ</t>
    </rPh>
    <phoneticPr fontId="25"/>
  </si>
  <si>
    <t>古川　桃</t>
    <rPh sb="0" eb="2">
      <t>フルカワ</t>
    </rPh>
    <rPh sb="3" eb="4">
      <t>モモ</t>
    </rPh>
    <phoneticPr fontId="25"/>
  </si>
  <si>
    <t>プレイヤーズクラブ</t>
    <phoneticPr fontId="25"/>
  </si>
  <si>
    <t>辻本勇太</t>
    <rPh sb="0" eb="2">
      <t>ツジモト</t>
    </rPh>
    <rPh sb="2" eb="4">
      <t>ユウタ</t>
    </rPh>
    <phoneticPr fontId="25"/>
  </si>
  <si>
    <t>石田牧子</t>
    <rPh sb="0" eb="2">
      <t>イシダ</t>
    </rPh>
    <rPh sb="2" eb="4">
      <t>マキコ</t>
    </rPh>
    <phoneticPr fontId="25"/>
  </si>
  <si>
    <t>近藤孝城</t>
    <rPh sb="0" eb="2">
      <t>コンドウ</t>
    </rPh>
    <rPh sb="2" eb="3">
      <t>タカシ</t>
    </rPh>
    <rPh sb="3" eb="4">
      <t>シロ</t>
    </rPh>
    <phoneticPr fontId="25"/>
  </si>
  <si>
    <t>すもも飛行船</t>
    <rPh sb="3" eb="6">
      <t>ヒコウセン</t>
    </rPh>
    <phoneticPr fontId="25"/>
  </si>
  <si>
    <t>松本佳子</t>
    <rPh sb="0" eb="2">
      <t>マツモト</t>
    </rPh>
    <rPh sb="2" eb="4">
      <t>ヨシコ</t>
    </rPh>
    <phoneticPr fontId="25"/>
  </si>
  <si>
    <t>山本健太</t>
    <rPh sb="0" eb="2">
      <t>ヤマモト</t>
    </rPh>
    <rPh sb="2" eb="4">
      <t>ケンタ</t>
    </rPh>
    <phoneticPr fontId="25"/>
  </si>
  <si>
    <t>伊予</t>
    <rPh sb="0" eb="2">
      <t>イヨ</t>
    </rPh>
    <phoneticPr fontId="25"/>
  </si>
  <si>
    <t>佐竹みちる</t>
    <rPh sb="0" eb="2">
      <t>サタケ</t>
    </rPh>
    <phoneticPr fontId="25"/>
  </si>
  <si>
    <t>安岡萌々香</t>
    <rPh sb="0" eb="2">
      <t>ヤスオカ</t>
    </rPh>
    <rPh sb="2" eb="5">
      <t>モモカ</t>
    </rPh>
    <phoneticPr fontId="25"/>
  </si>
  <si>
    <t>野田将伸</t>
    <rPh sb="0" eb="2">
      <t>ノダ</t>
    </rPh>
    <rPh sb="2" eb="4">
      <t>マサノブ</t>
    </rPh>
    <phoneticPr fontId="25"/>
  </si>
  <si>
    <t>高知工科大学</t>
    <rPh sb="0" eb="2">
      <t>コウチ</t>
    </rPh>
    <rPh sb="2" eb="6">
      <t>コウカダイガク</t>
    </rPh>
    <phoneticPr fontId="25"/>
  </si>
  <si>
    <t>川村あや</t>
    <rPh sb="0" eb="2">
      <t>カワムラ</t>
    </rPh>
    <phoneticPr fontId="25"/>
  </si>
  <si>
    <t>井上快琉</t>
    <rPh sb="0" eb="2">
      <t>イノウエ</t>
    </rPh>
    <rPh sb="2" eb="3">
      <t>カイ</t>
    </rPh>
    <rPh sb="3" eb="4">
      <t>ル</t>
    </rPh>
    <phoneticPr fontId="25"/>
  </si>
  <si>
    <t>市山日向子</t>
    <rPh sb="0" eb="2">
      <t>イチヤマ</t>
    </rPh>
    <rPh sb="2" eb="5">
      <t>ヒナコ</t>
    </rPh>
    <phoneticPr fontId="25"/>
  </si>
  <si>
    <t>高知大学</t>
    <rPh sb="0" eb="2">
      <t>コウチ</t>
    </rPh>
    <rPh sb="2" eb="4">
      <t>ダイガク</t>
    </rPh>
    <phoneticPr fontId="25"/>
  </si>
  <si>
    <t>下元颯太</t>
    <rPh sb="0" eb="2">
      <t>シモモト</t>
    </rPh>
    <rPh sb="2" eb="4">
      <t>ソウタ</t>
    </rPh>
    <phoneticPr fontId="25"/>
  </si>
  <si>
    <t>中越初夏</t>
    <rPh sb="0" eb="2">
      <t>ナカゴシ</t>
    </rPh>
    <rPh sb="2" eb="4">
      <t>ショカ</t>
    </rPh>
    <phoneticPr fontId="25"/>
  </si>
  <si>
    <t>阿南理久斗</t>
    <rPh sb="0" eb="2">
      <t>アナン</t>
    </rPh>
    <rPh sb="2" eb="4">
      <t>リク</t>
    </rPh>
    <rPh sb="4" eb="5">
      <t>ト</t>
    </rPh>
    <phoneticPr fontId="25"/>
  </si>
  <si>
    <t>井上和夏</t>
    <rPh sb="0" eb="2">
      <t>イノウエ</t>
    </rPh>
    <rPh sb="2" eb="4">
      <t>ワカ</t>
    </rPh>
    <phoneticPr fontId="25"/>
  </si>
  <si>
    <t>真木愛理花</t>
    <rPh sb="0" eb="2">
      <t>マキ</t>
    </rPh>
    <rPh sb="2" eb="4">
      <t>アイリ</t>
    </rPh>
    <rPh sb="4" eb="5">
      <t>ハナ</t>
    </rPh>
    <phoneticPr fontId="25"/>
  </si>
  <si>
    <t>真木綾明</t>
    <rPh sb="0" eb="2">
      <t>マキ</t>
    </rPh>
    <rPh sb="2" eb="3">
      <t>リョウ</t>
    </rPh>
    <rPh sb="3" eb="4">
      <t>メイ</t>
    </rPh>
    <phoneticPr fontId="25"/>
  </si>
  <si>
    <t>真木成親</t>
    <rPh sb="0" eb="2">
      <t>マキ</t>
    </rPh>
    <rPh sb="2" eb="4">
      <t>ナリチカ</t>
    </rPh>
    <phoneticPr fontId="25"/>
  </si>
  <si>
    <t>五味祥子</t>
    <rPh sb="0" eb="2">
      <t>ゴミ</t>
    </rPh>
    <rPh sb="2" eb="4">
      <t>ショウコ</t>
    </rPh>
    <phoneticPr fontId="25"/>
  </si>
  <si>
    <t>真木秀伍</t>
    <rPh sb="0" eb="2">
      <t>マキ</t>
    </rPh>
    <rPh sb="2" eb="4">
      <t>シュウゴ</t>
    </rPh>
    <phoneticPr fontId="25"/>
  </si>
  <si>
    <t>真木ほのか</t>
    <rPh sb="0" eb="2">
      <t>マキ</t>
    </rPh>
    <phoneticPr fontId="25"/>
  </si>
  <si>
    <t>豊岡さおり</t>
    <rPh sb="0" eb="2">
      <t>トヨオカ</t>
    </rPh>
    <phoneticPr fontId="25"/>
  </si>
  <si>
    <t>砥部町</t>
    <rPh sb="0" eb="3">
      <t>トベチョウ</t>
    </rPh>
    <phoneticPr fontId="25"/>
  </si>
  <si>
    <t>帽子　忍</t>
    <rPh sb="0" eb="2">
      <t>ボウシ</t>
    </rPh>
    <rPh sb="3" eb="4">
      <t>シノブ</t>
    </rPh>
    <phoneticPr fontId="25"/>
  </si>
  <si>
    <t>新宮小学校</t>
    <rPh sb="0" eb="2">
      <t>シングウ</t>
    </rPh>
    <rPh sb="2" eb="5">
      <t>ショウガッコウ</t>
    </rPh>
    <phoneticPr fontId="25"/>
  </si>
  <si>
    <t>WING</t>
  </si>
  <si>
    <t>滝本美玲</t>
    <phoneticPr fontId="25"/>
  </si>
  <si>
    <t>今治</t>
    <rPh sb="0" eb="2">
      <t>イマバリ</t>
    </rPh>
    <phoneticPr fontId="11"/>
  </si>
  <si>
    <t>gorilla</t>
  </si>
  <si>
    <t>まっきーず</t>
  </si>
  <si>
    <t>オアシス</t>
  </si>
  <si>
    <t>DiRECTION</t>
  </si>
  <si>
    <t>チームレオ</t>
  </si>
  <si>
    <t>ミントン</t>
  </si>
  <si>
    <t>South club</t>
  </si>
  <si>
    <t>コス21</t>
  </si>
  <si>
    <t>たまひよ</t>
  </si>
  <si>
    <t>JumSma</t>
  </si>
  <si>
    <t>PIERROT</t>
  </si>
  <si>
    <t>バーバママ</t>
  </si>
  <si>
    <t>ミニバトラーズ</t>
  </si>
  <si>
    <t>しゅういち</t>
  </si>
  <si>
    <t>もくにち</t>
  </si>
  <si>
    <t>HIGH BALL</t>
  </si>
  <si>
    <t>四国中央</t>
    <rPh sb="0" eb="2">
      <t>シコク</t>
    </rPh>
    <rPh sb="2" eb="4">
      <t>チュウオウ</t>
    </rPh>
    <phoneticPr fontId="25"/>
  </si>
  <si>
    <t>四国中央</t>
    <phoneticPr fontId="25"/>
  </si>
  <si>
    <t>真鍋浩二</t>
    <rPh sb="0" eb="2">
      <t>マナベ</t>
    </rPh>
    <rPh sb="2" eb="4">
      <t>コウジ</t>
    </rPh>
    <phoneticPr fontId="25"/>
  </si>
  <si>
    <t>須川恵理</t>
    <rPh sb="0" eb="2">
      <t>スガワ</t>
    </rPh>
    <rPh sb="2" eb="4">
      <t>エリ</t>
    </rPh>
    <phoneticPr fontId="25"/>
  </si>
  <si>
    <t>21点3ゲーム延長なし</t>
    <rPh sb="2" eb="3">
      <t>テン</t>
    </rPh>
    <rPh sb="7" eb="9">
      <t>エンチョウ</t>
    </rPh>
    <phoneticPr fontId="11"/>
  </si>
  <si>
    <t>15点3ゲーム延長あり</t>
  </si>
  <si>
    <t>15点3ゲーム延長あり</t>
    <rPh sb="2" eb="3">
      <t>テン</t>
    </rPh>
    <rPh sb="7" eb="9">
      <t>エンチョウ</t>
    </rPh>
    <phoneticPr fontId="11"/>
  </si>
  <si>
    <t>Ｂ１</t>
  </si>
  <si>
    <t>ﾁｮｰｳｪｰﾘｰ</t>
    <phoneticPr fontId="11"/>
  </si>
  <si>
    <t>net.in</t>
  </si>
  <si>
    <t>ﾁｮｰｳｪｰﾘｰ</t>
  </si>
  <si>
    <t>ファストパス</t>
  </si>
  <si>
    <t>TIE</t>
  </si>
  <si>
    <t>蓮沼紗季</t>
  </si>
  <si>
    <t>増田基希</t>
  </si>
  <si>
    <t>渡邉ひかり</t>
  </si>
  <si>
    <t>第１８回 四国中央ミックスオープン</t>
    <rPh sb="0" eb="1">
      <t>ダイ</t>
    </rPh>
    <rPh sb="3" eb="4">
      <t>カイ</t>
    </rPh>
    <rPh sb="5" eb="7">
      <t>シコク</t>
    </rPh>
    <rPh sb="7" eb="9">
      <t>チュウオウ</t>
    </rPh>
    <phoneticPr fontId="7"/>
  </si>
  <si>
    <t>令和８年２月１日（日）　伊予三島運動公園体育館　参加人数１８２名</t>
    <rPh sb="0" eb="2">
      <t>レイワ</t>
    </rPh>
    <rPh sb="3" eb="4">
      <t>ネン</t>
    </rPh>
    <rPh sb="5" eb="6">
      <t>ガツ</t>
    </rPh>
    <rPh sb="7" eb="8">
      <t>ヒ</t>
    </rPh>
    <rPh sb="9" eb="10">
      <t>ヒ</t>
    </rPh>
    <rPh sb="12" eb="16">
      <t>イヨミシマ</t>
    </rPh>
    <rPh sb="16" eb="20">
      <t>ウンドウコウエン</t>
    </rPh>
    <rPh sb="20" eb="23">
      <t>タイイクカン</t>
    </rPh>
    <rPh sb="24" eb="26">
      <t>サンカ</t>
    </rPh>
    <rPh sb="26" eb="28">
      <t>ニンズウ</t>
    </rPh>
    <rPh sb="31" eb="32">
      <t>メイ</t>
    </rPh>
    <phoneticPr fontId="7"/>
  </si>
  <si>
    <t>初心者 優勝</t>
    <rPh sb="0" eb="3">
      <t>ショシンシャ</t>
    </rPh>
    <rPh sb="4" eb="6">
      <t>ユウショウ</t>
    </rPh>
    <phoneticPr fontId="7"/>
  </si>
  <si>
    <t>初心者 準優勝</t>
    <rPh sb="0" eb="3">
      <t>ショシンシャ</t>
    </rPh>
    <rPh sb="4" eb="5">
      <t>ジュン</t>
    </rPh>
    <rPh sb="5" eb="7">
      <t>ユウショウ</t>
    </rPh>
    <phoneticPr fontId="7"/>
  </si>
  <si>
    <t>富山孔太</t>
  </si>
  <si>
    <t>松山大学</t>
  </si>
  <si>
    <t>重森乃愛</t>
  </si>
  <si>
    <t>高松西高校</t>
  </si>
  <si>
    <t>武丸真人</t>
    <rPh sb="0" eb="2">
      <t>タケマル</t>
    </rPh>
    <rPh sb="2" eb="4">
      <t>マサト</t>
    </rPh>
    <phoneticPr fontId="25"/>
  </si>
  <si>
    <t>西部クラブ</t>
  </si>
  <si>
    <t>井上美智</t>
  </si>
  <si>
    <t>岩本航輔</t>
  </si>
  <si>
    <t>眞部里咲</t>
  </si>
  <si>
    <t>キケン</t>
    <phoneticPr fontId="24"/>
  </si>
  <si>
    <t>北村征稔</t>
  </si>
  <si>
    <t>三谷洋子</t>
  </si>
  <si>
    <t>仙波史也</t>
  </si>
  <si>
    <t>川上美優</t>
  </si>
  <si>
    <t>-</t>
    <phoneticPr fontId="24"/>
  </si>
  <si>
    <t>真木秀伍</t>
  </si>
  <si>
    <t>五味祥子</t>
  </si>
  <si>
    <t>秋山和樹</t>
  </si>
  <si>
    <t>谷本優花</t>
  </si>
  <si>
    <t>チョーウェーリー</t>
    <phoneticPr fontId="24"/>
  </si>
  <si>
    <t>チョーウェーリー</t>
  </si>
  <si>
    <t>山本尚幸</t>
  </si>
  <si>
    <t>ペテン師</t>
  </si>
  <si>
    <t>田頭亜希</t>
  </si>
  <si>
    <t>2部、3部はタイムスケジュール通り進み、４部初心者はキケンがあり早く終了した。</t>
    <rPh sb="1" eb="2">
      <t>ブ</t>
    </rPh>
    <rPh sb="4" eb="5">
      <t>ブ</t>
    </rPh>
    <rPh sb="15" eb="16">
      <t>ドオ</t>
    </rPh>
    <rPh sb="17" eb="18">
      <t>スス</t>
    </rPh>
    <rPh sb="21" eb="22">
      <t>ブ</t>
    </rPh>
    <rPh sb="22" eb="25">
      <t>ショシンシャ</t>
    </rPh>
    <rPh sb="32" eb="33">
      <t>ハヤ</t>
    </rPh>
    <rPh sb="34" eb="36">
      <t>シュウリョウ</t>
    </rPh>
    <phoneticPr fontId="24"/>
  </si>
  <si>
    <t>１部は予想以上に進行が遅く、4部のコートに入れて調整し、ほぼ予定通りの時間に終了した。</t>
    <rPh sb="1" eb="2">
      <t>ブ</t>
    </rPh>
    <rPh sb="3" eb="7">
      <t>ヨソウイジョウ</t>
    </rPh>
    <rPh sb="8" eb="10">
      <t>シンコウ</t>
    </rPh>
    <rPh sb="11" eb="12">
      <t>オソ</t>
    </rPh>
    <rPh sb="15" eb="16">
      <t>ブ</t>
    </rPh>
    <rPh sb="21" eb="22">
      <t>イ</t>
    </rPh>
    <rPh sb="24" eb="26">
      <t>チョウセイ</t>
    </rPh>
    <rPh sb="30" eb="33">
      <t>ヨテイドオ</t>
    </rPh>
    <rPh sb="35" eb="37">
      <t>ジカン</t>
    </rPh>
    <rPh sb="38" eb="40">
      <t>シュウリョウ</t>
    </rPh>
    <phoneticPr fontId="24"/>
  </si>
  <si>
    <t>17:10に試合終了。17：25解散。</t>
    <rPh sb="6" eb="8">
      <t>シアイ</t>
    </rPh>
    <rPh sb="8" eb="10">
      <t>シュウリョウ</t>
    </rPh>
    <rPh sb="16" eb="18">
      <t>カイサン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</si>
</sst>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(&quot;@&quot;)&quot;"/>
    <numFmt numFmtId="177" formatCode="\-"/>
    <numFmt numFmtId="178" formatCode="&quot;&quot;@&quot;位&quot;"/>
    <numFmt numFmtId="179" formatCode="&quot;&quot;0&quot;位&quot;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標準明朝"/>
      <family val="1"/>
      <charset val="128"/>
    </font>
    <font>
      <sz val="6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2"/>
      <color indexed="8"/>
      <name val="HG丸ｺﾞｼｯｸM-PRO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20"/>
      <color indexed="8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b/>
      <sz val="8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</font>
    <font>
      <sz val="8"/>
      <color theme="1" tint="0.14999847407452621"/>
      <name val="ＭＳ Ｐゴシック"/>
      <family val="3"/>
      <charset val="128"/>
    </font>
    <font>
      <sz val="55"/>
      <color theme="1" tint="0.14999847407452621"/>
      <name val="ＭＳ Ｐゴシック"/>
      <family val="3"/>
      <charset val="128"/>
    </font>
    <font>
      <sz val="14"/>
      <color theme="1" tint="0.14999847407452621"/>
      <name val="ＭＳ Ｐゴシック"/>
      <family val="3"/>
      <charset val="128"/>
    </font>
    <font>
      <sz val="36"/>
      <color theme="1" tint="0.14999847407452621"/>
      <name val="ＭＳ Ｐゴシック"/>
      <family val="3"/>
      <charset val="128"/>
    </font>
    <font>
      <sz val="10"/>
      <color theme="1" tint="0.14999847407452621"/>
      <name val="ＭＳ Ｐゴシック"/>
      <family val="3"/>
      <charset val="128"/>
    </font>
    <font>
      <sz val="16"/>
      <color theme="1" tint="0.14999847407452621"/>
      <name val="ＭＳ Ｐゴシック"/>
      <family val="3"/>
      <charset val="128"/>
    </font>
    <font>
      <sz val="12"/>
      <color theme="1" tint="0.14999847407452621"/>
      <name val="ＭＳ Ｐゴシック"/>
      <family val="3"/>
      <charset val="128"/>
    </font>
    <font>
      <sz val="20"/>
      <color theme="1" tint="0.14999847407452621"/>
      <name val="ＭＳ Ｐゴシック"/>
      <family val="3"/>
      <charset val="128"/>
    </font>
    <font>
      <sz val="7"/>
      <color theme="1" tint="0.14999847407452621"/>
      <name val="ＭＳ Ｐゴシック"/>
      <family val="3"/>
      <charset val="128"/>
    </font>
    <font>
      <sz val="48"/>
      <color theme="1" tint="0.1499984740745262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7"/>
      <color theme="1" tint="0.14999847407452621"/>
      <name val="ＭＳ Ｐゴシック"/>
      <family val="3"/>
      <charset val="128"/>
    </font>
    <font>
      <sz val="8"/>
      <color theme="1" tint="0.1499984740745262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FEA"/>
        <bgColor indexed="64"/>
      </patternFill>
    </fill>
    <fill>
      <patternFill patternType="solid">
        <fgColor rgb="FFCCFFCC"/>
        <bgColor indexed="64"/>
      </patternFill>
    </fill>
  </fills>
  <borders count="1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64"/>
      </bottom>
      <diagonal/>
    </border>
    <border>
      <left/>
      <right/>
      <top style="hair">
        <color indexed="8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slantDashDot">
        <color auto="1"/>
      </top>
      <bottom/>
      <diagonal/>
    </border>
    <border>
      <left/>
      <right/>
      <top/>
      <bottom style="slantDash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/>
      <diagonal style="hair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 diagonalDown="1">
      <left style="thin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</borders>
  <cellStyleXfs count="21">
    <xf numFmtId="0" fontId="0" fillId="0" borderId="0">
      <alignment vertical="center"/>
    </xf>
    <xf numFmtId="38" fontId="10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8" fillId="0" borderId="0" applyBorder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5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8" fillId="0" borderId="0" applyBorder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5">
    <xf numFmtId="0" fontId="0" fillId="0" borderId="0" xfId="0">
      <alignment vertical="center"/>
    </xf>
    <xf numFmtId="38" fontId="15" fillId="2" borderId="0" xfId="1" applyFont="1" applyFill="1" applyBorder="1" applyAlignment="1">
      <alignment horizontal="right" vertical="center" shrinkToFit="1"/>
    </xf>
    <xf numFmtId="38" fontId="15" fillId="2" borderId="1" xfId="1" applyFont="1" applyFill="1" applyBorder="1" applyAlignment="1">
      <alignment horizontal="right" vertical="center" shrinkToFit="1"/>
    </xf>
    <xf numFmtId="38" fontId="15" fillId="2" borderId="2" xfId="1" applyFont="1" applyFill="1" applyBorder="1" applyAlignment="1">
      <alignment horizontal="right" vertical="center" shrinkToFit="1"/>
    </xf>
    <xf numFmtId="38" fontId="15" fillId="2" borderId="3" xfId="1" applyFont="1" applyFill="1" applyBorder="1" applyAlignment="1">
      <alignment horizontal="right" vertical="center" shrinkToFit="1"/>
    </xf>
    <xf numFmtId="0" fontId="6" fillId="4" borderId="0" xfId="8" applyFont="1" applyFill="1" applyAlignment="1">
      <alignment vertical="center"/>
    </xf>
    <xf numFmtId="38" fontId="15" fillId="4" borderId="5" xfId="1" applyFont="1" applyFill="1" applyBorder="1" applyAlignment="1">
      <alignment horizontal="right" vertical="center" shrinkToFit="1"/>
    </xf>
    <xf numFmtId="38" fontId="15" fillId="4" borderId="0" xfId="1" applyFont="1" applyFill="1" applyBorder="1" applyAlignment="1">
      <alignment horizontal="right" vertical="center" shrinkToFit="1"/>
    </xf>
    <xf numFmtId="38" fontId="15" fillId="4" borderId="4" xfId="1" applyFont="1" applyFill="1" applyBorder="1" applyAlignment="1">
      <alignment horizontal="right" vertical="center" shrinkToFit="1"/>
    </xf>
    <xf numFmtId="38" fontId="15" fillId="4" borderId="3" xfId="1" applyFont="1" applyFill="1" applyBorder="1" applyAlignment="1">
      <alignment horizontal="right" vertical="center" shrinkToFit="1"/>
    </xf>
    <xf numFmtId="38" fontId="15" fillId="4" borderId="2" xfId="1" applyFont="1" applyFill="1" applyBorder="1" applyAlignment="1">
      <alignment horizontal="right" vertical="center" shrinkToFit="1"/>
    </xf>
    <xf numFmtId="38" fontId="15" fillId="4" borderId="1" xfId="1" applyFont="1" applyFill="1" applyBorder="1" applyAlignment="1">
      <alignment horizontal="right" vertical="center" shrinkToFit="1"/>
    </xf>
    <xf numFmtId="0" fontId="6" fillId="4" borderId="0" xfId="6" applyFont="1" applyFill="1">
      <alignment vertical="center"/>
    </xf>
    <xf numFmtId="0" fontId="27" fillId="4" borderId="0" xfId="6" applyFont="1" applyFill="1">
      <alignment vertical="center"/>
    </xf>
    <xf numFmtId="0" fontId="28" fillId="4" borderId="0" xfId="6" applyFont="1" applyFill="1">
      <alignment vertical="center"/>
    </xf>
    <xf numFmtId="0" fontId="29" fillId="4" borderId="0" xfId="6" applyFont="1" applyFill="1">
      <alignment vertical="center"/>
    </xf>
    <xf numFmtId="0" fontId="19" fillId="4" borderId="0" xfId="6" applyFont="1" applyFill="1">
      <alignment vertical="center"/>
    </xf>
    <xf numFmtId="0" fontId="20" fillId="4" borderId="0" xfId="6" applyFont="1" applyFill="1">
      <alignment vertical="center"/>
    </xf>
    <xf numFmtId="0" fontId="20" fillId="4" borderId="0" xfId="6" applyFont="1" applyFill="1" applyAlignment="1">
      <alignment horizontal="left" vertical="center"/>
    </xf>
    <xf numFmtId="0" fontId="6" fillId="4" borderId="0" xfId="6" applyFont="1" applyFill="1" applyAlignment="1">
      <alignment horizontal="left" vertical="center"/>
    </xf>
    <xf numFmtId="0" fontId="30" fillId="4" borderId="0" xfId="6" applyFont="1" applyFill="1">
      <alignment vertical="center"/>
    </xf>
    <xf numFmtId="0" fontId="6" fillId="4" borderId="0" xfId="6" applyFont="1" applyFill="1" applyAlignment="1">
      <alignment horizontal="left" vertical="center" shrinkToFit="1"/>
    </xf>
    <xf numFmtId="0" fontId="22" fillId="4" borderId="0" xfId="0" applyFont="1" applyFill="1">
      <alignment vertical="center"/>
    </xf>
    <xf numFmtId="0" fontId="16" fillId="4" borderId="82" xfId="0" applyFont="1" applyFill="1" applyBorder="1" applyAlignment="1"/>
    <xf numFmtId="0" fontId="16" fillId="4" borderId="0" xfId="0" applyFont="1" applyFill="1" applyAlignment="1"/>
    <xf numFmtId="0" fontId="21" fillId="4" borderId="0" xfId="0" applyFont="1" applyFill="1">
      <alignment vertical="center"/>
    </xf>
    <xf numFmtId="0" fontId="9" fillId="4" borderId="0" xfId="0" applyFont="1" applyFill="1" applyAlignment="1">
      <alignment horizontal="center" vertical="center" shrinkToFit="1"/>
    </xf>
    <xf numFmtId="0" fontId="16" fillId="4" borderId="34" xfId="0" applyFont="1" applyFill="1" applyBorder="1" applyAlignment="1"/>
    <xf numFmtId="0" fontId="8" fillId="4" borderId="0" xfId="17" applyFill="1"/>
    <xf numFmtId="0" fontId="13" fillId="4" borderId="0" xfId="17" applyFont="1" applyFill="1" applyAlignment="1">
      <alignment vertical="center"/>
    </xf>
    <xf numFmtId="0" fontId="14" fillId="3" borderId="7" xfId="17" applyFont="1" applyFill="1" applyBorder="1" applyAlignment="1">
      <alignment horizontal="right" vertical="center" shrinkToFit="1"/>
    </xf>
    <xf numFmtId="0" fontId="14" fillId="3" borderId="84" xfId="17" applyFont="1" applyFill="1" applyBorder="1" applyAlignment="1">
      <alignment horizontal="right" vertical="center" shrinkToFit="1"/>
    </xf>
    <xf numFmtId="0" fontId="14" fillId="4" borderId="0" xfId="17" applyFont="1" applyFill="1" applyAlignment="1">
      <alignment vertical="center" shrinkToFit="1"/>
    </xf>
    <xf numFmtId="0" fontId="31" fillId="4" borderId="0" xfId="17" applyFont="1" applyFill="1" applyAlignment="1">
      <alignment vertical="center" shrinkToFit="1"/>
    </xf>
    <xf numFmtId="0" fontId="14" fillId="3" borderId="81" xfId="17" applyFont="1" applyFill="1" applyBorder="1" applyAlignment="1">
      <alignment horizontal="right" vertical="center" shrinkToFit="1"/>
    </xf>
    <xf numFmtId="0" fontId="18" fillId="4" borderId="5" xfId="17" applyFont="1" applyFill="1" applyBorder="1" applyAlignment="1">
      <alignment horizontal="center" vertical="center"/>
    </xf>
    <xf numFmtId="0" fontId="14" fillId="4" borderId="10" xfId="17" applyFont="1" applyFill="1" applyBorder="1" applyAlignment="1">
      <alignment shrinkToFit="1"/>
    </xf>
    <xf numFmtId="0" fontId="14" fillId="4" borderId="9" xfId="17" applyFont="1" applyFill="1" applyBorder="1" applyAlignment="1">
      <alignment shrinkToFit="1"/>
    </xf>
    <xf numFmtId="38" fontId="14" fillId="4" borderId="9" xfId="1" applyFont="1" applyFill="1" applyBorder="1" applyAlignment="1">
      <alignment shrinkToFit="1"/>
    </xf>
    <xf numFmtId="38" fontId="14" fillId="4" borderId="11" xfId="1" applyFont="1" applyFill="1" applyBorder="1" applyAlignment="1">
      <alignment shrinkToFit="1"/>
    </xf>
    <xf numFmtId="0" fontId="14" fillId="4" borderId="11" xfId="17" applyFont="1" applyFill="1" applyBorder="1" applyAlignment="1">
      <alignment shrinkToFit="1"/>
    </xf>
    <xf numFmtId="0" fontId="14" fillId="2" borderId="2" xfId="17" applyFont="1" applyFill="1" applyBorder="1" applyAlignment="1">
      <alignment horizontal="right" vertical="center" shrinkToFit="1"/>
    </xf>
    <xf numFmtId="177" fontId="14" fillId="2" borderId="2" xfId="17" applyNumberFormat="1" applyFont="1" applyFill="1" applyBorder="1" applyAlignment="1">
      <alignment horizontal="right" vertical="center" shrinkToFit="1"/>
    </xf>
    <xf numFmtId="0" fontId="14" fillId="2" borderId="12" xfId="17" applyFont="1" applyFill="1" applyBorder="1" applyAlignment="1">
      <alignment horizontal="right" vertical="center" shrinkToFit="1"/>
    </xf>
    <xf numFmtId="0" fontId="14" fillId="2" borderId="3" xfId="17" applyFont="1" applyFill="1" applyBorder="1" applyAlignment="1">
      <alignment horizontal="right" vertical="center" shrinkToFit="1"/>
    </xf>
    <xf numFmtId="0" fontId="14" fillId="4" borderId="13" xfId="17" applyFont="1" applyFill="1" applyBorder="1" applyAlignment="1">
      <alignment shrinkToFit="1"/>
    </xf>
    <xf numFmtId="0" fontId="14" fillId="4" borderId="0" xfId="17" applyFont="1" applyFill="1" applyBorder="1" applyAlignment="1">
      <alignment shrinkToFit="1"/>
    </xf>
    <xf numFmtId="38" fontId="14" fillId="4" borderId="13" xfId="17" applyNumberFormat="1" applyFont="1" applyFill="1" applyBorder="1" applyAlignment="1">
      <alignment shrinkToFit="1"/>
    </xf>
    <xf numFmtId="38" fontId="14" fillId="4" borderId="0" xfId="1" applyFont="1" applyFill="1" applyBorder="1" applyAlignment="1">
      <alignment shrinkToFit="1"/>
    </xf>
    <xf numFmtId="38" fontId="14" fillId="4" borderId="14" xfId="1" applyFont="1" applyFill="1" applyBorder="1" applyAlignment="1">
      <alignment shrinkToFit="1"/>
    </xf>
    <xf numFmtId="0" fontId="14" fillId="4" borderId="14" xfId="17" applyFont="1" applyFill="1" applyBorder="1" applyAlignment="1">
      <alignment shrinkToFit="1"/>
    </xf>
    <xf numFmtId="0" fontId="14" fillId="2" borderId="0" xfId="17" applyFont="1" applyFill="1" applyBorder="1" applyAlignment="1">
      <alignment horizontal="right" vertical="center" shrinkToFit="1"/>
    </xf>
    <xf numFmtId="177" fontId="14" fillId="2" borderId="0" xfId="17" applyNumberFormat="1" applyFont="1" applyFill="1" applyBorder="1" applyAlignment="1">
      <alignment horizontal="right" vertical="center" shrinkToFit="1"/>
    </xf>
    <xf numFmtId="0" fontId="14" fillId="2" borderId="7" xfId="17" applyFont="1" applyFill="1" applyBorder="1" applyAlignment="1">
      <alignment horizontal="right" vertical="center" shrinkToFit="1"/>
    </xf>
    <xf numFmtId="0" fontId="14" fillId="2" borderId="5" xfId="17" applyFont="1" applyFill="1" applyBorder="1" applyAlignment="1">
      <alignment horizontal="right" vertical="center" shrinkToFit="1"/>
    </xf>
    <xf numFmtId="0" fontId="14" fillId="2" borderId="80" xfId="17" applyFont="1" applyFill="1" applyBorder="1" applyAlignment="1">
      <alignment horizontal="right" vertical="center" shrinkToFit="1"/>
    </xf>
    <xf numFmtId="177" fontId="14" fillId="2" borderId="80" xfId="17" applyNumberFormat="1" applyFont="1" applyFill="1" applyBorder="1" applyAlignment="1">
      <alignment horizontal="right" vertical="center" shrinkToFit="1"/>
    </xf>
    <xf numFmtId="0" fontId="14" fillId="2" borderId="84" xfId="17" applyFont="1" applyFill="1" applyBorder="1" applyAlignment="1">
      <alignment horizontal="right" vertical="center" shrinkToFit="1"/>
    </xf>
    <xf numFmtId="0" fontId="14" fillId="2" borderId="18" xfId="17" applyFont="1" applyFill="1" applyBorder="1" applyAlignment="1">
      <alignment horizontal="right" vertical="center" shrinkToFit="1"/>
    </xf>
    <xf numFmtId="0" fontId="12" fillId="4" borderId="0" xfId="17" applyFont="1" applyFill="1" applyAlignment="1">
      <alignment vertical="center"/>
    </xf>
    <xf numFmtId="0" fontId="14" fillId="3" borderId="0" xfId="17" applyFont="1" applyFill="1" applyBorder="1" applyAlignment="1">
      <alignment horizontal="right" vertical="center" shrinkToFit="1"/>
    </xf>
    <xf numFmtId="0" fontId="14" fillId="3" borderId="80" xfId="17" applyFont="1" applyFill="1" applyBorder="1" applyAlignment="1">
      <alignment horizontal="right" vertical="center" shrinkToFit="1"/>
    </xf>
    <xf numFmtId="0" fontId="14" fillId="4" borderId="16" xfId="17" applyFont="1" applyFill="1" applyBorder="1" applyAlignment="1">
      <alignment shrinkToFit="1"/>
    </xf>
    <xf numFmtId="0" fontId="14" fillId="4" borderId="15" xfId="17" applyFont="1" applyFill="1" applyBorder="1" applyAlignment="1">
      <alignment shrinkToFit="1"/>
    </xf>
    <xf numFmtId="38" fontId="14" fillId="4" borderId="15" xfId="1" applyFont="1" applyFill="1" applyBorder="1" applyAlignment="1">
      <alignment shrinkToFit="1"/>
    </xf>
    <xf numFmtId="38" fontId="14" fillId="4" borderId="17" xfId="1" applyFont="1" applyFill="1" applyBorder="1" applyAlignment="1">
      <alignment shrinkToFit="1"/>
    </xf>
    <xf numFmtId="0" fontId="14" fillId="4" borderId="17" xfId="17" applyFont="1" applyFill="1" applyBorder="1" applyAlignment="1">
      <alignment shrinkToFit="1"/>
    </xf>
    <xf numFmtId="0" fontId="12" fillId="4" borderId="0" xfId="17" applyFont="1" applyFill="1" applyAlignment="1">
      <alignment vertical="center" shrinkToFit="1"/>
    </xf>
    <xf numFmtId="0" fontId="14" fillId="3" borderId="82" xfId="17" applyFont="1" applyFill="1" applyBorder="1" applyAlignment="1">
      <alignment horizontal="right" vertical="center" shrinkToFit="1"/>
    </xf>
    <xf numFmtId="177" fontId="14" fillId="2" borderId="82" xfId="17" applyNumberFormat="1" applyFont="1" applyFill="1" applyBorder="1" applyAlignment="1">
      <alignment horizontal="right" vertical="center" shrinkToFit="1"/>
    </xf>
    <xf numFmtId="0" fontId="14" fillId="2" borderId="82" xfId="17" applyFont="1" applyFill="1" applyBorder="1" applyAlignment="1">
      <alignment horizontal="right" vertical="center" shrinkToFit="1"/>
    </xf>
    <xf numFmtId="0" fontId="14" fillId="2" borderId="20" xfId="17" applyFont="1" applyFill="1" applyBorder="1" applyAlignment="1">
      <alignment horizontal="right" vertical="center" shrinkToFit="1"/>
    </xf>
    <xf numFmtId="0" fontId="14" fillId="3" borderId="0" xfId="17" quotePrefix="1" applyFont="1" applyFill="1" applyBorder="1" applyAlignment="1">
      <alignment horizontal="right" vertical="center" shrinkToFit="1"/>
    </xf>
    <xf numFmtId="0" fontId="14" fillId="3" borderId="22" xfId="17" applyFont="1" applyFill="1" applyBorder="1" applyAlignment="1">
      <alignment horizontal="right" vertical="center" shrinkToFit="1"/>
    </xf>
    <xf numFmtId="177" fontId="14" fillId="2" borderId="22" xfId="17" applyNumberFormat="1" applyFont="1" applyFill="1" applyBorder="1" applyAlignment="1">
      <alignment horizontal="right" vertical="center" shrinkToFit="1"/>
    </xf>
    <xf numFmtId="0" fontId="14" fillId="4" borderId="24" xfId="17" applyFont="1" applyFill="1" applyBorder="1" applyAlignment="1">
      <alignment horizontal="center" shrinkToFit="1"/>
    </xf>
    <xf numFmtId="0" fontId="14" fillId="4" borderId="23" xfId="17" applyFont="1" applyFill="1" applyBorder="1" applyAlignment="1">
      <alignment horizontal="center" shrinkToFit="1"/>
    </xf>
    <xf numFmtId="0" fontId="14" fillId="4" borderId="25" xfId="17" applyFont="1" applyFill="1" applyBorder="1" applyAlignment="1">
      <alignment horizontal="center" shrinkToFit="1"/>
    </xf>
    <xf numFmtId="0" fontId="14" fillId="4" borderId="15" xfId="17" applyFont="1" applyFill="1" applyBorder="1" applyAlignment="1">
      <alignment horizontal="center" shrinkToFit="1"/>
    </xf>
    <xf numFmtId="0" fontId="14" fillId="4" borderId="17" xfId="17" applyFont="1" applyFill="1" applyBorder="1" applyAlignment="1">
      <alignment horizontal="center" shrinkToFit="1"/>
    </xf>
    <xf numFmtId="0" fontId="13" fillId="4" borderId="0" xfId="17" applyFont="1" applyFill="1" applyAlignment="1">
      <alignment vertical="center" shrinkToFit="1"/>
    </xf>
    <xf numFmtId="0" fontId="33" fillId="4" borderId="0" xfId="17" applyFont="1" applyFill="1" applyAlignment="1">
      <alignment vertical="center" shrinkToFit="1"/>
    </xf>
    <xf numFmtId="0" fontId="14" fillId="3" borderId="0" xfId="17" applyFont="1" applyFill="1" applyBorder="1" applyAlignment="1" applyProtection="1">
      <alignment horizontal="right" vertical="center" shrinkToFit="1"/>
      <protection locked="0"/>
    </xf>
    <xf numFmtId="0" fontId="14" fillId="3" borderId="7" xfId="17" applyFont="1" applyFill="1" applyBorder="1" applyAlignment="1" applyProtection="1">
      <alignment horizontal="right" vertical="center" shrinkToFit="1"/>
      <protection locked="0"/>
    </xf>
    <xf numFmtId="0" fontId="14" fillId="3" borderId="80" xfId="17" applyFont="1" applyFill="1" applyBorder="1" applyAlignment="1" applyProtection="1">
      <alignment horizontal="right" vertical="center" shrinkToFit="1"/>
      <protection locked="0"/>
    </xf>
    <xf numFmtId="0" fontId="14" fillId="3" borderId="84" xfId="17" applyFont="1" applyFill="1" applyBorder="1" applyAlignment="1" applyProtection="1">
      <alignment horizontal="right" vertical="center" shrinkToFit="1"/>
      <protection locked="0"/>
    </xf>
    <xf numFmtId="0" fontId="14" fillId="3" borderId="82" xfId="17" applyFont="1" applyFill="1" applyBorder="1" applyAlignment="1" applyProtection="1">
      <alignment horizontal="right" vertical="center" shrinkToFit="1"/>
      <protection locked="0"/>
    </xf>
    <xf numFmtId="0" fontId="14" fillId="3" borderId="81" xfId="17" applyFont="1" applyFill="1" applyBorder="1" applyAlignment="1" applyProtection="1">
      <alignment horizontal="right" vertical="center" shrinkToFit="1"/>
      <protection locked="0"/>
    </xf>
    <xf numFmtId="0" fontId="14" fillId="3" borderId="0" xfId="17" quotePrefix="1" applyFont="1" applyFill="1" applyBorder="1" applyAlignment="1" applyProtection="1">
      <alignment horizontal="right" vertical="center" shrinkToFit="1"/>
      <protection locked="0"/>
    </xf>
    <xf numFmtId="0" fontId="14" fillId="3" borderId="22" xfId="17" applyFont="1" applyFill="1" applyBorder="1" applyAlignment="1" applyProtection="1">
      <alignment horizontal="right" vertical="center" shrinkToFit="1"/>
      <protection locked="0"/>
    </xf>
    <xf numFmtId="0" fontId="33" fillId="4" borderId="0" xfId="17" applyFont="1" applyFill="1" applyAlignment="1">
      <alignment vertical="center"/>
    </xf>
    <xf numFmtId="0" fontId="13" fillId="4" borderId="0" xfId="9" applyFont="1" applyFill="1" applyAlignment="1">
      <alignment vertical="center"/>
    </xf>
    <xf numFmtId="0" fontId="14" fillId="4" borderId="10" xfId="17" applyFont="1" applyFill="1" applyBorder="1" applyAlignment="1">
      <alignment horizontal="center" shrinkToFit="1"/>
    </xf>
    <xf numFmtId="0" fontId="14" fillId="4" borderId="9" xfId="17" applyFont="1" applyFill="1" applyBorder="1" applyAlignment="1">
      <alignment horizontal="center" shrinkToFit="1"/>
    </xf>
    <xf numFmtId="0" fontId="14" fillId="4" borderId="11" xfId="17" applyFont="1" applyFill="1" applyBorder="1" applyAlignment="1">
      <alignment horizontal="center" shrinkToFit="1"/>
    </xf>
    <xf numFmtId="0" fontId="14" fillId="4" borderId="13" xfId="17" applyFont="1" applyFill="1" applyBorder="1" applyAlignment="1">
      <alignment horizontal="center" shrinkToFit="1"/>
    </xf>
    <xf numFmtId="0" fontId="14" fillId="4" borderId="0" xfId="17" applyFont="1" applyFill="1" applyBorder="1" applyAlignment="1">
      <alignment horizontal="center" shrinkToFit="1"/>
    </xf>
    <xf numFmtId="38" fontId="14" fillId="4" borderId="13" xfId="17" applyNumberFormat="1" applyFont="1" applyFill="1" applyBorder="1" applyAlignment="1">
      <alignment horizontal="center" shrinkToFit="1"/>
    </xf>
    <xf numFmtId="38" fontId="14" fillId="4" borderId="0" xfId="1" applyFont="1" applyFill="1" applyBorder="1" applyAlignment="1">
      <alignment horizontal="center" shrinkToFit="1"/>
    </xf>
    <xf numFmtId="38" fontId="14" fillId="4" borderId="14" xfId="1" applyFont="1" applyFill="1" applyBorder="1" applyAlignment="1">
      <alignment horizontal="center" shrinkToFit="1"/>
    </xf>
    <xf numFmtId="0" fontId="14" fillId="4" borderId="14" xfId="17" applyFont="1" applyFill="1" applyBorder="1" applyAlignment="1">
      <alignment horizontal="center" shrinkToFit="1"/>
    </xf>
    <xf numFmtId="0" fontId="14" fillId="4" borderId="0" xfId="9" applyFont="1" applyFill="1" applyAlignment="1">
      <alignment vertical="center"/>
    </xf>
    <xf numFmtId="0" fontId="14" fillId="4" borderId="16" xfId="17" applyFont="1" applyFill="1" applyBorder="1" applyAlignment="1">
      <alignment horizontal="center" shrinkToFit="1"/>
    </xf>
    <xf numFmtId="0" fontId="14" fillId="2" borderId="81" xfId="17" applyFont="1" applyFill="1" applyBorder="1" applyAlignment="1">
      <alignment horizontal="right" vertical="center" shrinkToFit="1"/>
    </xf>
    <xf numFmtId="0" fontId="14" fillId="3" borderId="26" xfId="17" applyFont="1" applyFill="1" applyBorder="1" applyAlignment="1">
      <alignment horizontal="right" vertical="center" shrinkToFit="1"/>
    </xf>
    <xf numFmtId="0" fontId="14" fillId="5" borderId="7" xfId="17" applyFont="1" applyFill="1" applyBorder="1" applyAlignment="1">
      <alignment horizontal="right" vertical="center" shrinkToFit="1"/>
    </xf>
    <xf numFmtId="0" fontId="6" fillId="4" borderId="95" xfId="8" applyFont="1" applyFill="1" applyBorder="1" applyAlignment="1">
      <alignment vertical="center"/>
    </xf>
    <xf numFmtId="0" fontId="16" fillId="4" borderId="98" xfId="0" applyFont="1" applyFill="1" applyBorder="1" applyAlignment="1"/>
    <xf numFmtId="0" fontId="6" fillId="4" borderId="0" xfId="6" applyFont="1" applyFill="1" applyAlignment="1">
      <alignment horizontal="left" vertical="center" indent="1"/>
    </xf>
    <xf numFmtId="0" fontId="35" fillId="4" borderId="0" xfId="8" applyFont="1" applyFill="1" applyBorder="1" applyAlignment="1">
      <alignment vertical="center"/>
    </xf>
    <xf numFmtId="0" fontId="36" fillId="4" borderId="0" xfId="8" applyFont="1" applyFill="1" applyBorder="1" applyAlignment="1">
      <alignment horizontal="center" vertical="center" shrinkToFit="1"/>
    </xf>
    <xf numFmtId="38" fontId="36" fillId="4" borderId="0" xfId="1" applyFont="1" applyFill="1" applyBorder="1" applyAlignment="1">
      <alignment horizontal="center" vertical="center" shrinkToFit="1"/>
    </xf>
    <xf numFmtId="0" fontId="34" fillId="4" borderId="0" xfId="8" applyFont="1" applyFill="1" applyBorder="1" applyAlignment="1">
      <alignment vertical="center" shrinkToFit="1"/>
    </xf>
    <xf numFmtId="0" fontId="36" fillId="4" borderId="0" xfId="8" applyFont="1" applyFill="1" applyBorder="1" applyAlignment="1">
      <alignment vertical="center" shrinkToFit="1"/>
    </xf>
    <xf numFmtId="0" fontId="36" fillId="4" borderId="0" xfId="8" applyFont="1" applyFill="1" applyAlignment="1">
      <alignment vertical="center" shrinkToFit="1"/>
    </xf>
    <xf numFmtId="0" fontId="35" fillId="4" borderId="0" xfId="8" applyFont="1" applyFill="1" applyAlignment="1">
      <alignment vertical="center"/>
    </xf>
    <xf numFmtId="0" fontId="37" fillId="4" borderId="0" xfId="8" applyFont="1" applyFill="1" applyAlignment="1">
      <alignment vertical="center"/>
    </xf>
    <xf numFmtId="0" fontId="39" fillId="4" borderId="0" xfId="8" applyFont="1" applyFill="1" applyAlignment="1">
      <alignment vertical="center"/>
    </xf>
    <xf numFmtId="0" fontId="36" fillId="4" borderId="0" xfId="8" applyFont="1" applyFill="1" applyBorder="1" applyAlignment="1">
      <alignment horizontal="center" vertical="center"/>
    </xf>
    <xf numFmtId="38" fontId="36" fillId="4" borderId="0" xfId="8" applyNumberFormat="1" applyFont="1" applyFill="1" applyBorder="1" applyAlignment="1">
      <alignment horizontal="center" vertical="center" shrinkToFit="1"/>
    </xf>
    <xf numFmtId="0" fontId="35" fillId="4" borderId="19" xfId="8" applyFont="1" applyFill="1" applyBorder="1" applyAlignment="1">
      <alignment horizontal="left" vertical="center"/>
    </xf>
    <xf numFmtId="0" fontId="40" fillId="4" borderId="19" xfId="8" applyFont="1" applyFill="1" applyBorder="1" applyAlignment="1">
      <alignment horizontal="center" vertical="center"/>
    </xf>
    <xf numFmtId="38" fontId="40" fillId="4" borderId="19" xfId="8" applyNumberFormat="1" applyFont="1" applyFill="1" applyBorder="1" applyAlignment="1">
      <alignment horizontal="center" vertical="center" shrinkToFit="1"/>
    </xf>
    <xf numFmtId="38" fontId="40" fillId="4" borderId="82" xfId="8" applyNumberFormat="1" applyFont="1" applyFill="1" applyBorder="1" applyAlignment="1">
      <alignment horizontal="center" vertical="center" shrinkToFit="1"/>
    </xf>
    <xf numFmtId="0" fontId="40" fillId="4" borderId="0" xfId="8" applyFont="1" applyFill="1" applyAlignment="1">
      <alignment vertical="center"/>
    </xf>
    <xf numFmtId="0" fontId="36" fillId="4" borderId="29" xfId="8" applyFont="1" applyFill="1" applyBorder="1" applyAlignment="1">
      <alignment vertical="center" shrinkToFit="1"/>
    </xf>
    <xf numFmtId="0" fontId="34" fillId="4" borderId="0" xfId="8" applyFont="1" applyFill="1" applyBorder="1" applyAlignment="1">
      <alignment horizontal="left" vertical="center" shrinkToFit="1"/>
    </xf>
    <xf numFmtId="0" fontId="35" fillId="4" borderId="34" xfId="8" applyFont="1" applyFill="1" applyBorder="1" applyAlignment="1">
      <alignment horizontal="left" vertical="center"/>
    </xf>
    <xf numFmtId="0" fontId="40" fillId="4" borderId="34" xfId="8" applyFont="1" applyFill="1" applyBorder="1" applyAlignment="1">
      <alignment horizontal="center" vertical="center"/>
    </xf>
    <xf numFmtId="0" fontId="40" fillId="4" borderId="80" xfId="8" applyFont="1" applyFill="1" applyBorder="1" applyAlignment="1">
      <alignment horizontal="center" vertical="center"/>
    </xf>
    <xf numFmtId="0" fontId="40" fillId="4" borderId="8" xfId="8" applyFont="1" applyFill="1" applyBorder="1" applyAlignment="1">
      <alignment vertical="center" shrinkToFit="1"/>
    </xf>
    <xf numFmtId="0" fontId="35" fillId="4" borderId="0" xfId="8" applyFont="1" applyFill="1" applyBorder="1" applyAlignment="1">
      <alignment vertical="center" shrinkToFit="1"/>
    </xf>
    <xf numFmtId="0" fontId="38" fillId="4" borderId="0" xfId="8" applyFont="1" applyFill="1"/>
    <xf numFmtId="0" fontId="35" fillId="4" borderId="4" xfId="8" applyFont="1" applyFill="1" applyBorder="1" applyAlignment="1">
      <alignment vertical="center"/>
    </xf>
    <xf numFmtId="0" fontId="36" fillId="4" borderId="0" xfId="8" applyFont="1" applyFill="1" applyBorder="1" applyAlignment="1">
      <alignment vertical="center"/>
    </xf>
    <xf numFmtId="0" fontId="34" fillId="4" borderId="0" xfId="8" applyFont="1" applyFill="1" applyBorder="1" applyAlignment="1">
      <alignment horizontal="center" vertical="center" shrinkToFit="1"/>
    </xf>
    <xf numFmtId="0" fontId="35" fillId="4" borderId="5" xfId="8" applyFont="1" applyFill="1" applyBorder="1" applyAlignment="1">
      <alignment horizontal="left" vertical="center" shrinkToFit="1"/>
    </xf>
    <xf numFmtId="38" fontId="40" fillId="4" borderId="0" xfId="1" applyFont="1" applyFill="1" applyBorder="1" applyAlignment="1">
      <alignment horizontal="right" vertical="center" shrinkToFit="1"/>
    </xf>
    <xf numFmtId="177" fontId="40" fillId="4" borderId="0" xfId="9" applyNumberFormat="1" applyFont="1" applyFill="1" applyBorder="1" applyAlignment="1">
      <alignment horizontal="center" vertical="center" shrinkToFit="1"/>
    </xf>
    <xf numFmtId="0" fontId="40" fillId="4" borderId="0" xfId="9" applyFont="1" applyFill="1" applyBorder="1" applyAlignment="1">
      <alignment horizontal="center" vertical="center" shrinkToFit="1"/>
    </xf>
    <xf numFmtId="0" fontId="40" fillId="4" borderId="0" xfId="9" applyFont="1" applyFill="1" applyBorder="1" applyAlignment="1">
      <alignment horizontal="left" vertical="center" shrinkToFit="1"/>
    </xf>
    <xf numFmtId="177" fontId="40" fillId="4" borderId="0" xfId="9" applyNumberFormat="1" applyFont="1" applyFill="1" applyBorder="1" applyAlignment="1">
      <alignment horizontal="left" vertical="center" shrinkToFit="1"/>
    </xf>
    <xf numFmtId="0" fontId="34" fillId="4" borderId="0" xfId="8" applyFont="1" applyFill="1" applyAlignment="1">
      <alignment vertical="center"/>
    </xf>
    <xf numFmtId="0" fontId="35" fillId="4" borderId="94" xfId="8" applyFont="1" applyFill="1" applyBorder="1" applyAlignment="1">
      <alignment vertical="center"/>
    </xf>
    <xf numFmtId="0" fontId="43" fillId="4" borderId="94" xfId="8" applyFont="1" applyFill="1" applyBorder="1" applyAlignment="1">
      <alignment horizontal="left" vertical="center"/>
    </xf>
    <xf numFmtId="0" fontId="43" fillId="4" borderId="0" xfId="8" applyFont="1" applyFill="1" applyBorder="1" applyAlignment="1">
      <alignment horizontal="left" vertical="center"/>
    </xf>
    <xf numFmtId="176" fontId="35" fillId="4" borderId="0" xfId="17" applyNumberFormat="1" applyFont="1" applyFill="1" applyBorder="1" applyAlignment="1">
      <alignment vertical="center" shrinkToFit="1"/>
    </xf>
    <xf numFmtId="177" fontId="38" fillId="4" borderId="0" xfId="9" applyNumberFormat="1" applyFont="1" applyFill="1" applyBorder="1" applyAlignment="1">
      <alignment horizontal="right" vertical="center"/>
    </xf>
    <xf numFmtId="0" fontId="38" fillId="4" borderId="0" xfId="9" applyFont="1" applyFill="1" applyBorder="1" applyAlignment="1">
      <alignment horizontal="right" vertical="center"/>
    </xf>
    <xf numFmtId="177" fontId="38" fillId="4" borderId="0" xfId="9" applyNumberFormat="1" applyFont="1" applyFill="1" applyBorder="1" applyAlignment="1">
      <alignment horizontal="right" vertical="center" shrinkToFit="1"/>
    </xf>
    <xf numFmtId="0" fontId="38" fillId="4" borderId="0" xfId="9" applyFont="1" applyFill="1" applyBorder="1" applyAlignment="1">
      <alignment horizontal="right" vertical="center" shrinkToFit="1"/>
    </xf>
    <xf numFmtId="0" fontId="34" fillId="4" borderId="0" xfId="8" applyFont="1" applyFill="1" applyBorder="1" applyAlignment="1">
      <alignment vertical="center"/>
    </xf>
    <xf numFmtId="0" fontId="42" fillId="4" borderId="0" xfId="8" applyFont="1" applyFill="1" applyBorder="1" applyAlignment="1">
      <alignment horizontal="right" vertical="center" shrinkToFit="1"/>
    </xf>
    <xf numFmtId="0" fontId="44" fillId="4" borderId="0" xfId="8" applyFont="1" applyFill="1" applyBorder="1" applyAlignment="1">
      <alignment vertical="center" shrinkToFit="1"/>
    </xf>
    <xf numFmtId="0" fontId="41" fillId="4" borderId="0" xfId="8" applyFont="1" applyFill="1" applyBorder="1" applyAlignment="1">
      <alignment vertical="center"/>
    </xf>
    <xf numFmtId="0" fontId="41" fillId="4" borderId="0" xfId="8" applyFont="1" applyFill="1" applyAlignment="1">
      <alignment vertical="center"/>
    </xf>
    <xf numFmtId="0" fontId="38" fillId="4" borderId="0" xfId="8" applyFont="1" applyFill="1" applyAlignment="1">
      <alignment vertical="center"/>
    </xf>
    <xf numFmtId="178" fontId="35" fillId="4" borderId="0" xfId="8" applyNumberFormat="1" applyFont="1" applyFill="1" applyBorder="1" applyAlignment="1">
      <alignment horizontal="center" vertical="center" shrinkToFit="1"/>
    </xf>
    <xf numFmtId="0" fontId="40" fillId="4" borderId="0" xfId="8" applyFont="1" applyFill="1" applyBorder="1" applyAlignment="1">
      <alignment vertical="center" shrinkToFit="1"/>
    </xf>
    <xf numFmtId="0" fontId="40" fillId="4" borderId="0" xfId="8" applyFont="1" applyFill="1" applyBorder="1" applyAlignment="1">
      <alignment horizontal="center" vertical="center" shrinkToFit="1"/>
    </xf>
    <xf numFmtId="0" fontId="34" fillId="4" borderId="0" xfId="8" applyFont="1" applyFill="1" applyBorder="1" applyAlignment="1">
      <alignment horizontal="left" vertical="top" shrinkToFit="1"/>
    </xf>
    <xf numFmtId="177" fontId="34" fillId="4" borderId="0" xfId="8" applyNumberFormat="1" applyFont="1" applyFill="1" applyBorder="1" applyAlignment="1">
      <alignment horizontal="left" vertical="top" shrinkToFit="1"/>
    </xf>
    <xf numFmtId="0" fontId="9" fillId="4" borderId="81" xfId="0" applyFont="1" applyFill="1" applyBorder="1" applyAlignment="1">
      <alignment horizontal="center" vertical="center" shrinkToFit="1"/>
    </xf>
    <xf numFmtId="0" fontId="38" fillId="4" borderId="0" xfId="9" applyFont="1" applyFill="1" applyBorder="1" applyAlignment="1">
      <alignment vertical="center"/>
    </xf>
    <xf numFmtId="0" fontId="35" fillId="4" borderId="0" xfId="17" applyFont="1" applyFill="1" applyBorder="1" applyAlignment="1">
      <alignment vertical="center" shrinkToFit="1"/>
    </xf>
    <xf numFmtId="0" fontId="38" fillId="4" borderId="0" xfId="9" applyFont="1" applyFill="1" applyBorder="1" applyAlignment="1">
      <alignment vertical="center" shrinkToFit="1"/>
    </xf>
    <xf numFmtId="178" fontId="35" fillId="4" borderId="0" xfId="8" applyNumberFormat="1" applyFont="1" applyFill="1" applyBorder="1" applyAlignment="1">
      <alignment horizontal="center" vertical="center"/>
    </xf>
    <xf numFmtId="178" fontId="35" fillId="4" borderId="0" xfId="16" applyNumberFormat="1" applyFont="1" applyFill="1" applyBorder="1" applyAlignment="1">
      <alignment horizontal="center" vertical="center" shrinkToFit="1"/>
    </xf>
    <xf numFmtId="0" fontId="40" fillId="4" borderId="0" xfId="8" applyFont="1" applyFill="1" applyBorder="1" applyAlignment="1">
      <alignment horizontal="center" vertical="center"/>
    </xf>
    <xf numFmtId="0" fontId="35" fillId="4" borderId="0" xfId="8" applyFont="1" applyFill="1" applyAlignment="1">
      <alignment horizontal="center" vertical="center"/>
    </xf>
    <xf numFmtId="0" fontId="38" fillId="4" borderId="0" xfId="8" applyFont="1" applyFill="1" applyAlignment="1">
      <alignment vertical="top" shrinkToFit="1"/>
    </xf>
    <xf numFmtId="0" fontId="40" fillId="4" borderId="102" xfId="8" applyFont="1" applyFill="1" applyBorder="1" applyAlignment="1">
      <alignment horizontal="center" vertical="center"/>
    </xf>
    <xf numFmtId="0" fontId="43" fillId="4" borderId="0" xfId="8" applyFont="1" applyFill="1" applyAlignment="1">
      <alignment vertical="center"/>
    </xf>
    <xf numFmtId="0" fontId="40" fillId="4" borderId="0" xfId="8" applyFont="1" applyFill="1" applyBorder="1" applyAlignment="1">
      <alignment horizontal="left" vertical="center" shrinkToFit="1"/>
    </xf>
    <xf numFmtId="176" fontId="40" fillId="4" borderId="0" xfId="8" applyNumberFormat="1" applyFont="1" applyFill="1" applyBorder="1" applyAlignment="1">
      <alignment vertical="center" shrinkToFit="1"/>
    </xf>
    <xf numFmtId="0" fontId="40" fillId="4" borderId="82" xfId="8" applyFont="1" applyFill="1" applyBorder="1" applyAlignment="1">
      <alignment vertical="center" shrinkToFit="1"/>
    </xf>
    <xf numFmtId="0" fontId="40" fillId="4" borderId="89" xfId="8" applyFont="1" applyFill="1" applyBorder="1" applyAlignment="1">
      <alignment horizontal="center" vertical="center" shrinkToFit="1"/>
    </xf>
    <xf numFmtId="0" fontId="40" fillId="4" borderId="0" xfId="0" applyFont="1" applyFill="1">
      <alignment vertical="center"/>
    </xf>
    <xf numFmtId="0" fontId="40" fillId="4" borderId="82" xfId="8" applyFont="1" applyFill="1" applyBorder="1" applyAlignment="1">
      <alignment horizontal="center" vertical="center" shrinkToFit="1"/>
    </xf>
    <xf numFmtId="0" fontId="40" fillId="4" borderId="80" xfId="8" applyFont="1" applyFill="1" applyBorder="1" applyAlignment="1">
      <alignment vertical="center" shrinkToFit="1"/>
    </xf>
    <xf numFmtId="176" fontId="40" fillId="4" borderId="80" xfId="8" applyNumberFormat="1" applyFont="1" applyFill="1" applyBorder="1" applyAlignment="1">
      <alignment vertical="center" shrinkToFit="1"/>
    </xf>
    <xf numFmtId="0" fontId="40" fillId="4" borderId="2" xfId="8" applyFont="1" applyFill="1" applyBorder="1" applyAlignment="1">
      <alignment vertical="center" shrinkToFit="1"/>
    </xf>
    <xf numFmtId="0" fontId="40" fillId="4" borderId="2" xfId="8" applyFont="1" applyFill="1" applyBorder="1" applyAlignment="1">
      <alignment horizontal="center" vertical="center" shrinkToFit="1"/>
    </xf>
    <xf numFmtId="0" fontId="40" fillId="4" borderId="5" xfId="8" applyFont="1" applyFill="1" applyBorder="1" applyAlignment="1">
      <alignment horizontal="left" vertical="center" shrinkToFit="1"/>
    </xf>
    <xf numFmtId="176" fontId="40" fillId="4" borderId="4" xfId="8" applyNumberFormat="1" applyFont="1" applyFill="1" applyBorder="1" applyAlignment="1">
      <alignment vertical="center" shrinkToFit="1"/>
    </xf>
    <xf numFmtId="0" fontId="40" fillId="4" borderId="20" xfId="8" applyFont="1" applyFill="1" applyBorder="1" applyAlignment="1">
      <alignment vertical="center" shrinkToFit="1"/>
    </xf>
    <xf numFmtId="0" fontId="40" fillId="4" borderId="5" xfId="0" applyFont="1" applyFill="1" applyBorder="1">
      <alignment vertical="center"/>
    </xf>
    <xf numFmtId="0" fontId="40" fillId="4" borderId="5" xfId="8" applyFont="1" applyFill="1" applyBorder="1" applyAlignment="1">
      <alignment vertical="center" shrinkToFit="1"/>
    </xf>
    <xf numFmtId="0" fontId="40" fillId="4" borderId="18" xfId="8" applyFont="1" applyFill="1" applyBorder="1" applyAlignment="1">
      <alignment vertical="center" shrinkToFit="1"/>
    </xf>
    <xf numFmtId="176" fontId="40" fillId="4" borderId="27" xfId="8" applyNumberFormat="1" applyFont="1" applyFill="1" applyBorder="1" applyAlignment="1">
      <alignment vertical="center" shrinkToFit="1"/>
    </xf>
    <xf numFmtId="0" fontId="40" fillId="4" borderId="3" xfId="8" applyFont="1" applyFill="1" applyBorder="1" applyAlignment="1">
      <alignment vertical="center" shrinkToFit="1"/>
    </xf>
    <xf numFmtId="0" fontId="40" fillId="4" borderId="1" xfId="8" applyFont="1" applyFill="1" applyBorder="1" applyAlignment="1">
      <alignment horizontal="center" vertical="center" shrinkToFit="1"/>
    </xf>
    <xf numFmtId="176" fontId="40" fillId="4" borderId="102" xfId="8" applyNumberFormat="1" applyFont="1" applyFill="1" applyBorder="1" applyAlignment="1">
      <alignment vertical="center" shrinkToFit="1"/>
    </xf>
    <xf numFmtId="0" fontId="15" fillId="4" borderId="5" xfId="17" applyFont="1" applyFill="1" applyBorder="1" applyAlignment="1">
      <alignment horizontal="left" vertical="center" shrinkToFit="1"/>
    </xf>
    <xf numFmtId="176" fontId="15" fillId="4" borderId="0" xfId="17" applyNumberFormat="1" applyFont="1" applyFill="1" applyBorder="1" applyAlignment="1">
      <alignment vertical="center" shrinkToFit="1"/>
    </xf>
    <xf numFmtId="0" fontId="15" fillId="4" borderId="20" xfId="17" applyFont="1" applyFill="1" applyBorder="1" applyAlignment="1">
      <alignment vertical="center" shrinkToFit="1"/>
    </xf>
    <xf numFmtId="0" fontId="15" fillId="4" borderId="0" xfId="17" applyFont="1" applyFill="1" applyBorder="1" applyAlignment="1">
      <alignment horizontal="center" vertical="center" shrinkToFit="1"/>
    </xf>
    <xf numFmtId="176" fontId="15" fillId="4" borderId="27" xfId="17" applyNumberFormat="1" applyFont="1" applyFill="1" applyBorder="1" applyAlignment="1">
      <alignment vertical="center" shrinkToFit="1"/>
    </xf>
    <xf numFmtId="176" fontId="15" fillId="4" borderId="4" xfId="17" applyNumberFormat="1" applyFont="1" applyFill="1" applyBorder="1" applyAlignment="1">
      <alignment vertical="center" shrinkToFit="1"/>
    </xf>
    <xf numFmtId="0" fontId="15" fillId="4" borderId="89" xfId="17" applyFont="1" applyFill="1" applyBorder="1" applyAlignment="1">
      <alignment horizontal="center" vertical="center" shrinkToFit="1"/>
    </xf>
    <xf numFmtId="0" fontId="15" fillId="4" borderId="5" xfId="17" applyFont="1" applyFill="1" applyBorder="1" applyAlignment="1">
      <alignment vertical="center" shrinkToFit="1"/>
    </xf>
    <xf numFmtId="0" fontId="15" fillId="4" borderId="18" xfId="17" applyFont="1" applyFill="1" applyBorder="1" applyAlignment="1">
      <alignment vertical="center" shrinkToFit="1"/>
    </xf>
    <xf numFmtId="0" fontId="15" fillId="4" borderId="3" xfId="17" applyFont="1" applyFill="1" applyBorder="1" applyAlignment="1">
      <alignment vertical="center" shrinkToFit="1"/>
    </xf>
    <xf numFmtId="0" fontId="15" fillId="4" borderId="2" xfId="17" applyFont="1" applyFill="1" applyBorder="1" applyAlignment="1">
      <alignment horizontal="center" vertical="center" shrinkToFit="1"/>
    </xf>
    <xf numFmtId="0" fontId="46" fillId="4" borderId="5" xfId="17" applyFont="1" applyFill="1" applyBorder="1" applyAlignment="1">
      <alignment horizontal="left" vertical="center" shrinkToFit="1"/>
    </xf>
    <xf numFmtId="176" fontId="46" fillId="4" borderId="0" xfId="17" applyNumberFormat="1" applyFont="1" applyFill="1" applyBorder="1" applyAlignment="1">
      <alignment vertical="center" shrinkToFit="1"/>
    </xf>
    <xf numFmtId="0" fontId="46" fillId="4" borderId="20" xfId="17" applyFont="1" applyFill="1" applyBorder="1" applyAlignment="1">
      <alignment vertical="center" shrinkToFit="1"/>
    </xf>
    <xf numFmtId="0" fontId="46" fillId="4" borderId="0" xfId="17" applyFont="1" applyFill="1" applyBorder="1" applyAlignment="1">
      <alignment horizontal="center" vertical="center" shrinkToFit="1"/>
    </xf>
    <xf numFmtId="176" fontId="46" fillId="4" borderId="80" xfId="17" applyNumberFormat="1" applyFont="1" applyFill="1" applyBorder="1" applyAlignment="1">
      <alignment vertical="center" shrinkToFit="1"/>
    </xf>
    <xf numFmtId="0" fontId="46" fillId="4" borderId="82" xfId="17" applyFont="1" applyFill="1" applyBorder="1" applyAlignment="1">
      <alignment horizontal="center" vertical="center" shrinkToFit="1"/>
    </xf>
    <xf numFmtId="0" fontId="46" fillId="4" borderId="5" xfId="17" applyFont="1" applyFill="1" applyBorder="1" applyAlignment="1">
      <alignment vertical="center" shrinkToFit="1"/>
    </xf>
    <xf numFmtId="0" fontId="46" fillId="4" borderId="18" xfId="17" applyFont="1" applyFill="1" applyBorder="1" applyAlignment="1">
      <alignment vertical="center" shrinkToFit="1"/>
    </xf>
    <xf numFmtId="176" fontId="46" fillId="4" borderId="27" xfId="17" applyNumberFormat="1" applyFont="1" applyFill="1" applyBorder="1" applyAlignment="1">
      <alignment vertical="center" shrinkToFit="1"/>
    </xf>
    <xf numFmtId="0" fontId="46" fillId="4" borderId="3" xfId="17" applyFont="1" applyFill="1" applyBorder="1" applyAlignment="1">
      <alignment vertical="center" shrinkToFit="1"/>
    </xf>
    <xf numFmtId="0" fontId="46" fillId="4" borderId="2" xfId="17" applyFont="1" applyFill="1" applyBorder="1" applyAlignment="1">
      <alignment horizontal="center" vertical="center" shrinkToFit="1"/>
    </xf>
    <xf numFmtId="0" fontId="36" fillId="4" borderId="102" xfId="8" applyFont="1" applyFill="1" applyBorder="1" applyAlignment="1">
      <alignment vertical="center" shrinkToFit="1"/>
    </xf>
    <xf numFmtId="0" fontId="45" fillId="4" borderId="0" xfId="8" applyFont="1" applyFill="1" applyAlignment="1">
      <alignment vertical="center" shrinkToFit="1"/>
    </xf>
    <xf numFmtId="0" fontId="14" fillId="4" borderId="0" xfId="17" applyFont="1" applyFill="1" applyAlignment="1">
      <alignment horizontal="center" vertical="center" shrinkToFit="1"/>
    </xf>
    <xf numFmtId="0" fontId="35" fillId="4" borderId="82" xfId="8" applyFont="1" applyFill="1" applyBorder="1" applyAlignment="1">
      <alignment horizontal="left" vertical="center"/>
    </xf>
    <xf numFmtId="0" fontId="35" fillId="4" borderId="98" xfId="8" applyFont="1" applyFill="1" applyBorder="1" applyAlignment="1">
      <alignment horizontal="left" vertical="center"/>
    </xf>
    <xf numFmtId="38" fontId="40" fillId="4" borderId="0" xfId="8" applyNumberFormat="1" applyFont="1" applyFill="1" applyBorder="1" applyAlignment="1">
      <alignment horizontal="center" vertical="center" shrinkToFit="1"/>
    </xf>
    <xf numFmtId="0" fontId="40" fillId="4" borderId="0" xfId="8" applyFont="1" applyFill="1" applyBorder="1" applyAlignment="1">
      <alignment horizontal="center"/>
    </xf>
    <xf numFmtId="38" fontId="9" fillId="4" borderId="0" xfId="0" applyNumberFormat="1" applyFont="1" applyFill="1" applyAlignment="1">
      <alignment vertical="center" shrinkToFit="1"/>
    </xf>
    <xf numFmtId="0" fontId="9" fillId="4" borderId="101" xfId="0" applyFont="1" applyFill="1" applyBorder="1" applyAlignment="1">
      <alignment horizontal="center" vertical="center" shrinkToFit="1"/>
    </xf>
    <xf numFmtId="0" fontId="9" fillId="4" borderId="29" xfId="0" applyFont="1" applyFill="1" applyBorder="1" applyAlignment="1">
      <alignment horizontal="center" vertical="center" shrinkToFit="1"/>
    </xf>
    <xf numFmtId="0" fontId="36" fillId="4" borderId="80" xfId="8" applyFont="1" applyFill="1" applyBorder="1" applyAlignment="1">
      <alignment vertical="center" shrinkToFit="1"/>
    </xf>
    <xf numFmtId="0" fontId="36" fillId="4" borderId="85" xfId="8" applyFont="1" applyFill="1" applyBorder="1" applyAlignment="1">
      <alignment vertical="center" shrinkToFit="1"/>
    </xf>
    <xf numFmtId="0" fontId="36" fillId="4" borderId="82" xfId="8" applyFont="1" applyFill="1" applyBorder="1" applyAlignment="1">
      <alignment horizontal="right" vertical="center" shrinkToFit="1"/>
    </xf>
    <xf numFmtId="0" fontId="36" fillId="4" borderId="103" xfId="8" applyFont="1" applyFill="1" applyBorder="1" applyAlignment="1">
      <alignment horizontal="right" vertical="center" shrinkToFit="1"/>
    </xf>
    <xf numFmtId="0" fontId="36" fillId="4" borderId="0" xfId="8" applyFont="1" applyFill="1" applyBorder="1" applyAlignment="1">
      <alignment horizontal="right" vertical="center" shrinkToFit="1"/>
    </xf>
    <xf numFmtId="0" fontId="36" fillId="4" borderId="29" xfId="8" applyFont="1" applyFill="1" applyBorder="1" applyAlignment="1">
      <alignment horizontal="right" vertical="center" shrinkToFit="1"/>
    </xf>
    <xf numFmtId="0" fontId="36" fillId="4" borderId="21" xfId="8" applyFont="1" applyFill="1" applyBorder="1" applyAlignment="1">
      <alignment horizontal="right" vertical="center" shrinkToFit="1"/>
    </xf>
    <xf numFmtId="0" fontId="36" fillId="4" borderId="19" xfId="8" applyFont="1" applyFill="1" applyBorder="1" applyAlignment="1">
      <alignment horizontal="right" vertical="center" shrinkToFit="1"/>
    </xf>
    <xf numFmtId="0" fontId="36" fillId="4" borderId="0" xfId="8" applyFont="1" applyFill="1" applyBorder="1" applyAlignment="1">
      <alignment horizontal="left" vertical="center" shrinkToFit="1"/>
    </xf>
    <xf numFmtId="0" fontId="36" fillId="4" borderId="103" xfId="8" applyFont="1" applyFill="1" applyBorder="1" applyAlignment="1">
      <alignment vertical="center" shrinkToFit="1"/>
    </xf>
    <xf numFmtId="0" fontId="36" fillId="4" borderId="0" xfId="8" applyFont="1" applyFill="1" applyAlignment="1">
      <alignment horizontal="right" vertical="center" shrinkToFit="1"/>
    </xf>
    <xf numFmtId="0" fontId="14" fillId="6" borderId="7" xfId="17" applyFont="1" applyFill="1" applyBorder="1" applyAlignment="1">
      <alignment horizontal="right" vertical="center" shrinkToFit="1"/>
    </xf>
    <xf numFmtId="0" fontId="36" fillId="6" borderId="84" xfId="8" applyFont="1" applyFill="1" applyBorder="1" applyAlignment="1">
      <alignment vertical="center" shrinkToFit="1"/>
    </xf>
    <xf numFmtId="0" fontId="36" fillId="6" borderId="80" xfId="8" applyFont="1" applyFill="1" applyBorder="1" applyAlignment="1">
      <alignment vertical="center" shrinkToFit="1"/>
    </xf>
    <xf numFmtId="0" fontId="36" fillId="6" borderId="85" xfId="8" applyFont="1" applyFill="1" applyBorder="1" applyAlignment="1">
      <alignment vertical="center" shrinkToFit="1"/>
    </xf>
    <xf numFmtId="0" fontId="36" fillId="6" borderId="81" xfId="8" applyFont="1" applyFill="1" applyBorder="1" applyAlignment="1">
      <alignment vertical="center" shrinkToFit="1"/>
    </xf>
    <xf numFmtId="0" fontId="36" fillId="6" borderId="82" xfId="8" applyFont="1" applyFill="1" applyBorder="1" applyAlignment="1">
      <alignment vertical="center" shrinkToFit="1"/>
    </xf>
    <xf numFmtId="0" fontId="36" fillId="6" borderId="83" xfId="8" applyFont="1" applyFill="1" applyBorder="1" applyAlignment="1">
      <alignment vertical="center" shrinkToFit="1"/>
    </xf>
    <xf numFmtId="0" fontId="36" fillId="6" borderId="0" xfId="8" applyFont="1" applyFill="1" applyBorder="1" applyAlignment="1">
      <alignment vertical="center" shrinkToFit="1"/>
    </xf>
    <xf numFmtId="0" fontId="36" fillId="6" borderId="29" xfId="8" applyFont="1" applyFill="1" applyBorder="1" applyAlignment="1">
      <alignment vertical="center" shrinkToFit="1"/>
    </xf>
    <xf numFmtId="0" fontId="48" fillId="4" borderId="0" xfId="8" applyFont="1" applyFill="1" applyBorder="1" applyAlignment="1">
      <alignment vertical="center" shrinkToFit="1"/>
    </xf>
    <xf numFmtId="0" fontId="48" fillId="4" borderId="82" xfId="8" applyFont="1" applyFill="1" applyBorder="1" applyAlignment="1">
      <alignment vertical="center" shrinkToFit="1"/>
    </xf>
    <xf numFmtId="0" fontId="48" fillId="4" borderId="83" xfId="8" applyFont="1" applyFill="1" applyBorder="1" applyAlignment="1">
      <alignment vertical="center" shrinkToFit="1"/>
    </xf>
    <xf numFmtId="0" fontId="48" fillId="4" borderId="101" xfId="8" applyFont="1" applyFill="1" applyBorder="1" applyAlignment="1">
      <alignment vertical="center" shrinkToFit="1"/>
    </xf>
    <xf numFmtId="0" fontId="48" fillId="4" borderId="102" xfId="8" applyFont="1" applyFill="1" applyBorder="1" applyAlignment="1">
      <alignment vertical="center" shrinkToFit="1"/>
    </xf>
    <xf numFmtId="0" fontId="48" fillId="4" borderId="103" xfId="8" applyFont="1" applyFill="1" applyBorder="1" applyAlignment="1">
      <alignment vertical="center" shrinkToFit="1"/>
    </xf>
    <xf numFmtId="0" fontId="48" fillId="4" borderId="0" xfId="8" applyFont="1" applyFill="1" applyAlignment="1">
      <alignment vertical="center" shrinkToFit="1"/>
    </xf>
    <xf numFmtId="0" fontId="48" fillId="4" borderId="84" xfId="8" applyFont="1" applyFill="1" applyBorder="1" applyAlignment="1">
      <alignment horizontal="right" vertical="center" shrinkToFit="1"/>
    </xf>
    <xf numFmtId="0" fontId="48" fillId="4" borderId="80" xfId="8" applyFont="1" applyFill="1" applyBorder="1" applyAlignment="1">
      <alignment horizontal="right" vertical="center" shrinkToFit="1"/>
    </xf>
    <xf numFmtId="0" fontId="48" fillId="4" borderId="29" xfId="8" applyFont="1" applyFill="1" applyBorder="1" applyAlignment="1">
      <alignment vertical="center" shrinkToFit="1"/>
    </xf>
    <xf numFmtId="0" fontId="48" fillId="4" borderId="0" xfId="8" applyFont="1" applyFill="1" applyAlignment="1">
      <alignment horizontal="right" vertical="center" shrinkToFit="1"/>
    </xf>
    <xf numFmtId="0" fontId="48" fillId="4" borderId="81" xfId="8" applyFont="1" applyFill="1" applyBorder="1" applyAlignment="1">
      <alignment horizontal="right" vertical="center" shrinkToFit="1"/>
    </xf>
    <xf numFmtId="0" fontId="48" fillId="4" borderId="82" xfId="8" applyFont="1" applyFill="1" applyBorder="1" applyAlignment="1">
      <alignment horizontal="right" vertical="center" shrinkToFit="1"/>
    </xf>
    <xf numFmtId="0" fontId="48" fillId="4" borderId="0" xfId="8" applyFont="1" applyFill="1" applyBorder="1" applyAlignment="1">
      <alignment horizontal="right" vertical="center" shrinkToFit="1"/>
    </xf>
    <xf numFmtId="0" fontId="48" fillId="6" borderId="84" xfId="8" applyFont="1" applyFill="1" applyBorder="1" applyAlignment="1">
      <alignment vertical="center" shrinkToFit="1"/>
    </xf>
    <xf numFmtId="0" fontId="48" fillId="6" borderId="80" xfId="8" applyFont="1" applyFill="1" applyBorder="1" applyAlignment="1">
      <alignment vertical="center" shrinkToFit="1"/>
    </xf>
    <xf numFmtId="0" fontId="48" fillId="6" borderId="85" xfId="8" applyFont="1" applyFill="1" applyBorder="1" applyAlignment="1">
      <alignment vertical="center" shrinkToFit="1"/>
    </xf>
    <xf numFmtId="0" fontId="48" fillId="6" borderId="81" xfId="8" applyFont="1" applyFill="1" applyBorder="1" applyAlignment="1">
      <alignment vertical="center" shrinkToFit="1"/>
    </xf>
    <xf numFmtId="0" fontId="48" fillId="6" borderId="82" xfId="8" applyFont="1" applyFill="1" applyBorder="1" applyAlignment="1">
      <alignment vertical="center" shrinkToFit="1"/>
    </xf>
    <xf numFmtId="0" fontId="48" fillId="6" borderId="83" xfId="8" applyFont="1" applyFill="1" applyBorder="1" applyAlignment="1">
      <alignment vertical="center" shrinkToFit="1"/>
    </xf>
    <xf numFmtId="0" fontId="48" fillId="6" borderId="0" xfId="8" applyFont="1" applyFill="1" applyBorder="1" applyAlignment="1">
      <alignment vertical="center" shrinkToFit="1"/>
    </xf>
    <xf numFmtId="0" fontId="48" fillId="6" borderId="29" xfId="8" applyFont="1" applyFill="1" applyBorder="1" applyAlignment="1">
      <alignment vertical="center" shrinkToFit="1"/>
    </xf>
    <xf numFmtId="0" fontId="48" fillId="4" borderId="85" xfId="8" applyFont="1" applyFill="1" applyBorder="1" applyAlignment="1">
      <alignment horizontal="right" vertical="center" shrinkToFit="1"/>
    </xf>
    <xf numFmtId="0" fontId="48" fillId="4" borderId="29" xfId="8" applyFont="1" applyFill="1" applyBorder="1" applyAlignment="1">
      <alignment horizontal="right" vertical="center" shrinkToFit="1"/>
    </xf>
    <xf numFmtId="0" fontId="48" fillId="4" borderId="21" xfId="8" applyFont="1" applyFill="1" applyBorder="1" applyAlignment="1">
      <alignment horizontal="right" vertical="center" shrinkToFit="1"/>
    </xf>
    <xf numFmtId="0" fontId="48" fillId="4" borderId="19" xfId="8" applyFont="1" applyFill="1" applyBorder="1" applyAlignment="1">
      <alignment horizontal="right" vertical="center" shrinkToFit="1"/>
    </xf>
    <xf numFmtId="0" fontId="48" fillId="4" borderId="0" xfId="8" applyFont="1" applyFill="1" applyBorder="1" applyAlignment="1">
      <alignment horizontal="left" vertical="center" shrinkToFit="1"/>
    </xf>
    <xf numFmtId="0" fontId="48" fillId="4" borderId="0" xfId="8" applyFont="1" applyFill="1" applyBorder="1" applyAlignment="1">
      <alignment horizontal="center" vertical="center" shrinkToFit="1"/>
    </xf>
    <xf numFmtId="0" fontId="14" fillId="2" borderId="107" xfId="17" applyFont="1" applyFill="1" applyBorder="1" applyAlignment="1">
      <alignment horizontal="right" vertical="center" shrinkToFit="1"/>
    </xf>
    <xf numFmtId="177" fontId="14" fillId="2" borderId="108" xfId="17" applyNumberFormat="1" applyFont="1" applyFill="1" applyBorder="1" applyAlignment="1">
      <alignment horizontal="right" vertical="center" shrinkToFit="1"/>
    </xf>
    <xf numFmtId="0" fontId="14" fillId="2" borderId="108" xfId="17" applyFont="1" applyFill="1" applyBorder="1" applyAlignment="1">
      <alignment horizontal="right" vertical="center" shrinkToFit="1"/>
    </xf>
    <xf numFmtId="0" fontId="14" fillId="3" borderId="113" xfId="17" applyFont="1" applyFill="1" applyBorder="1" applyAlignment="1">
      <alignment horizontal="right" vertical="center" shrinkToFit="1"/>
    </xf>
    <xf numFmtId="0" fontId="14" fillId="3" borderId="108" xfId="17" applyFont="1" applyFill="1" applyBorder="1" applyAlignment="1">
      <alignment horizontal="right" vertical="center" shrinkToFit="1"/>
    </xf>
    <xf numFmtId="0" fontId="14" fillId="2" borderId="115" xfId="17" applyFont="1" applyFill="1" applyBorder="1" applyAlignment="1">
      <alignment horizontal="right" vertical="center" shrinkToFit="1"/>
    </xf>
    <xf numFmtId="177" fontId="14" fillId="2" borderId="116" xfId="17" applyNumberFormat="1" applyFont="1" applyFill="1" applyBorder="1" applyAlignment="1">
      <alignment horizontal="right" vertical="center" shrinkToFit="1"/>
    </xf>
    <xf numFmtId="0" fontId="14" fillId="2" borderId="116" xfId="17" applyFont="1" applyFill="1" applyBorder="1" applyAlignment="1">
      <alignment horizontal="right" vertical="center" shrinkToFit="1"/>
    </xf>
    <xf numFmtId="0" fontId="14" fillId="3" borderId="121" xfId="17" applyFont="1" applyFill="1" applyBorder="1" applyAlignment="1">
      <alignment horizontal="right" vertical="center" shrinkToFit="1"/>
    </xf>
    <xf numFmtId="0" fontId="14" fillId="3" borderId="116" xfId="17" applyFont="1" applyFill="1" applyBorder="1" applyAlignment="1">
      <alignment horizontal="right" vertical="center" shrinkToFit="1"/>
    </xf>
    <xf numFmtId="0" fontId="14" fillId="2" borderId="123" xfId="17" applyFont="1" applyFill="1" applyBorder="1" applyAlignment="1">
      <alignment horizontal="right" vertical="center" shrinkToFit="1"/>
    </xf>
    <xf numFmtId="177" fontId="14" fillId="2" borderId="124" xfId="17" applyNumberFormat="1" applyFont="1" applyFill="1" applyBorder="1" applyAlignment="1">
      <alignment horizontal="right" vertical="center" shrinkToFit="1"/>
    </xf>
    <xf numFmtId="0" fontId="14" fillId="2" borderId="124" xfId="17" applyFont="1" applyFill="1" applyBorder="1" applyAlignment="1">
      <alignment horizontal="right" vertical="center" shrinkToFit="1"/>
    </xf>
    <xf numFmtId="0" fontId="14" fillId="3" borderId="129" xfId="17" applyFont="1" applyFill="1" applyBorder="1" applyAlignment="1">
      <alignment horizontal="right" vertical="center" shrinkToFit="1"/>
    </xf>
    <xf numFmtId="0" fontId="14" fillId="3" borderId="124" xfId="17" applyFont="1" applyFill="1" applyBorder="1" applyAlignment="1">
      <alignment horizontal="right" vertical="center" shrinkToFit="1"/>
    </xf>
    <xf numFmtId="0" fontId="14" fillId="3" borderId="131" xfId="17" applyFont="1" applyFill="1" applyBorder="1" applyAlignment="1">
      <alignment horizontal="right" vertical="center" shrinkToFit="1"/>
    </xf>
    <xf numFmtId="177" fontId="14" fillId="2" borderId="132" xfId="17" applyNumberFormat="1" applyFont="1" applyFill="1" applyBorder="1" applyAlignment="1">
      <alignment horizontal="right" vertical="center" shrinkToFit="1"/>
    </xf>
    <xf numFmtId="0" fontId="14" fillId="3" borderId="132" xfId="17" applyFont="1" applyFill="1" applyBorder="1" applyAlignment="1">
      <alignment horizontal="right" vertical="center" shrinkToFit="1"/>
    </xf>
    <xf numFmtId="0" fontId="14" fillId="3" borderId="116" xfId="17" quotePrefix="1" applyFont="1" applyFill="1" applyBorder="1" applyAlignment="1">
      <alignment horizontal="right" vertical="center" shrinkToFit="1"/>
    </xf>
    <xf numFmtId="0" fontId="14" fillId="2" borderId="121" xfId="17" applyFont="1" applyFill="1" applyBorder="1" applyAlignment="1">
      <alignment horizontal="right" vertical="center" shrinkToFit="1"/>
    </xf>
    <xf numFmtId="0" fontId="14" fillId="2" borderId="113" xfId="17" applyFont="1" applyFill="1" applyBorder="1" applyAlignment="1">
      <alignment horizontal="right" vertical="center" shrinkToFit="1"/>
    </xf>
    <xf numFmtId="0" fontId="14" fillId="2" borderId="134" xfId="17" applyFont="1" applyFill="1" applyBorder="1" applyAlignment="1">
      <alignment horizontal="right" vertical="center" shrinkToFit="1"/>
    </xf>
    <xf numFmtId="177" fontId="14" fillId="2" borderId="135" xfId="17" applyNumberFormat="1" applyFont="1" applyFill="1" applyBorder="1" applyAlignment="1">
      <alignment horizontal="right" vertical="center" shrinkToFit="1"/>
    </xf>
    <xf numFmtId="0" fontId="14" fillId="2" borderId="135" xfId="17" applyFont="1" applyFill="1" applyBorder="1" applyAlignment="1">
      <alignment horizontal="right" vertical="center" shrinkToFit="1"/>
    </xf>
    <xf numFmtId="0" fontId="48" fillId="4" borderId="7" xfId="8" applyFont="1" applyFill="1" applyBorder="1" applyAlignment="1">
      <alignment horizontal="right" vertical="center" shrinkToFit="1"/>
    </xf>
    <xf numFmtId="0" fontId="48" fillId="6" borderId="137" xfId="8" applyFont="1" applyFill="1" applyBorder="1" applyAlignment="1">
      <alignment vertical="center" shrinkToFit="1"/>
    </xf>
    <xf numFmtId="0" fontId="48" fillId="6" borderId="138" xfId="8" applyFont="1" applyFill="1" applyBorder="1" applyAlignment="1">
      <alignment vertical="center" shrinkToFit="1"/>
    </xf>
    <xf numFmtId="0" fontId="48" fillId="6" borderId="139" xfId="8" applyFont="1" applyFill="1" applyBorder="1" applyAlignment="1">
      <alignment vertical="center" shrinkToFit="1"/>
    </xf>
    <xf numFmtId="0" fontId="48" fillId="6" borderId="140" xfId="8" applyFont="1" applyFill="1" applyBorder="1" applyAlignment="1">
      <alignment vertical="center" shrinkToFit="1"/>
    </xf>
    <xf numFmtId="0" fontId="48" fillId="6" borderId="141" xfId="8" applyFont="1" applyFill="1" applyBorder="1" applyAlignment="1">
      <alignment vertical="center" shrinkToFit="1"/>
    </xf>
    <xf numFmtId="0" fontId="48" fillId="6" borderId="142" xfId="8" applyFont="1" applyFill="1" applyBorder="1" applyAlignment="1">
      <alignment vertical="center" shrinkToFit="1"/>
    </xf>
    <xf numFmtId="0" fontId="48" fillId="4" borderId="137" xfId="8" applyFont="1" applyFill="1" applyBorder="1" applyAlignment="1">
      <alignment horizontal="right" vertical="center" shrinkToFit="1"/>
    </xf>
    <xf numFmtId="0" fontId="48" fillId="4" borderId="138" xfId="8" applyFont="1" applyFill="1" applyBorder="1" applyAlignment="1">
      <alignment horizontal="right" vertical="center" shrinkToFit="1"/>
    </xf>
    <xf numFmtId="0" fontId="48" fillId="6" borderId="143" xfId="8" applyFont="1" applyFill="1" applyBorder="1" applyAlignment="1">
      <alignment vertical="center" shrinkToFit="1"/>
    </xf>
    <xf numFmtId="0" fontId="36" fillId="4" borderId="7" xfId="8" applyFont="1" applyFill="1" applyBorder="1" applyAlignment="1">
      <alignment horizontal="right" vertical="center" shrinkToFit="1"/>
    </xf>
    <xf numFmtId="0" fontId="36" fillId="6" borderId="140" xfId="8" applyFont="1" applyFill="1" applyBorder="1" applyAlignment="1">
      <alignment vertical="center" shrinkToFit="1"/>
    </xf>
    <xf numFmtId="0" fontId="36" fillId="6" borderId="141" xfId="8" applyFont="1" applyFill="1" applyBorder="1" applyAlignment="1">
      <alignment vertical="center" shrinkToFit="1"/>
    </xf>
    <xf numFmtId="0" fontId="36" fillId="6" borderId="142" xfId="8" applyFont="1" applyFill="1" applyBorder="1" applyAlignment="1">
      <alignment vertical="center" shrinkToFit="1"/>
    </xf>
    <xf numFmtId="0" fontId="48" fillId="4" borderId="144" xfId="8" applyFont="1" applyFill="1" applyBorder="1" applyAlignment="1">
      <alignment vertical="center" shrinkToFit="1"/>
    </xf>
    <xf numFmtId="0" fontId="48" fillId="4" borderId="138" xfId="8" applyFont="1" applyFill="1" applyBorder="1" applyAlignment="1">
      <alignment vertical="center" shrinkToFit="1"/>
    </xf>
    <xf numFmtId="0" fontId="48" fillId="4" borderId="139" xfId="8" applyFont="1" applyFill="1" applyBorder="1" applyAlignment="1">
      <alignment vertical="center" shrinkToFit="1"/>
    </xf>
    <xf numFmtId="0" fontId="36" fillId="6" borderId="137" xfId="8" applyFont="1" applyFill="1" applyBorder="1" applyAlignment="1">
      <alignment vertical="center" shrinkToFit="1"/>
    </xf>
    <xf numFmtId="0" fontId="36" fillId="6" borderId="138" xfId="8" applyFont="1" applyFill="1" applyBorder="1" applyAlignment="1">
      <alignment vertical="center" shrinkToFit="1"/>
    </xf>
    <xf numFmtId="0" fontId="36" fillId="6" borderId="139" xfId="8" applyFont="1" applyFill="1" applyBorder="1" applyAlignment="1">
      <alignment vertical="center" shrinkToFit="1"/>
    </xf>
    <xf numFmtId="0" fontId="48" fillId="4" borderId="143" xfId="8" applyFont="1" applyFill="1" applyBorder="1" applyAlignment="1">
      <alignment horizontal="right" vertical="center" shrinkToFit="1"/>
    </xf>
    <xf numFmtId="0" fontId="48" fillId="4" borderId="141" xfId="8" applyFont="1" applyFill="1" applyBorder="1" applyAlignment="1">
      <alignment horizontal="right" vertical="center" shrinkToFit="1"/>
    </xf>
    <xf numFmtId="0" fontId="48" fillId="4" borderId="142" xfId="8" applyFont="1" applyFill="1" applyBorder="1" applyAlignment="1">
      <alignment vertical="center" shrinkToFit="1"/>
    </xf>
    <xf numFmtId="0" fontId="48" fillId="4" borderId="145" xfId="8" applyFont="1" applyFill="1" applyBorder="1" applyAlignment="1">
      <alignment vertical="center" shrinkToFit="1"/>
    </xf>
    <xf numFmtId="0" fontId="36" fillId="4" borderId="102" xfId="8" applyFont="1" applyFill="1" applyBorder="1" applyAlignment="1">
      <alignment horizontal="right" vertical="center" shrinkToFit="1"/>
    </xf>
    <xf numFmtId="0" fontId="36" fillId="6" borderId="143" xfId="8" applyFont="1" applyFill="1" applyBorder="1" applyAlignment="1">
      <alignment vertical="center" shrinkToFit="1"/>
    </xf>
    <xf numFmtId="0" fontId="36" fillId="4" borderId="141" xfId="8" applyFont="1" applyFill="1" applyBorder="1" applyAlignment="1">
      <alignment vertical="center" shrinkToFit="1"/>
    </xf>
    <xf numFmtId="0" fontId="36" fillId="4" borderId="142" xfId="8" applyFont="1" applyFill="1" applyBorder="1" applyAlignment="1">
      <alignment vertical="center" shrinkToFit="1"/>
    </xf>
    <xf numFmtId="0" fontId="36" fillId="4" borderId="140" xfId="8" applyFont="1" applyFill="1" applyBorder="1" applyAlignment="1">
      <alignment horizontal="right" vertical="center" shrinkToFit="1"/>
    </xf>
    <xf numFmtId="0" fontId="36" fillId="4" borderId="141" xfId="8" applyFont="1" applyFill="1" applyBorder="1" applyAlignment="1">
      <alignment horizontal="right" vertical="center" shrinkToFit="1"/>
    </xf>
    <xf numFmtId="0" fontId="36" fillId="4" borderId="138" xfId="8" applyFont="1" applyFill="1" applyBorder="1" applyAlignment="1">
      <alignment vertical="center" shrinkToFit="1"/>
    </xf>
    <xf numFmtId="0" fontId="36" fillId="4" borderId="145" xfId="8" applyFont="1" applyFill="1" applyBorder="1" applyAlignment="1">
      <alignment vertical="center" shrinkToFit="1"/>
    </xf>
    <xf numFmtId="0" fontId="48" fillId="4" borderId="145" xfId="8" applyFont="1" applyFill="1" applyBorder="1" applyAlignment="1">
      <alignment horizontal="right" vertical="center" shrinkToFit="1"/>
    </xf>
    <xf numFmtId="0" fontId="48" fillId="4" borderId="141" xfId="8" applyFont="1" applyFill="1" applyBorder="1" applyAlignment="1">
      <alignment vertical="center" shrinkToFit="1"/>
    </xf>
    <xf numFmtId="0" fontId="36" fillId="4" borderId="143" xfId="8" applyFont="1" applyFill="1" applyBorder="1" applyAlignment="1">
      <alignment horizontal="right" vertical="center" shrinkToFit="1"/>
    </xf>
    <xf numFmtId="0" fontId="9" fillId="4" borderId="100" xfId="0" applyFont="1" applyFill="1" applyBorder="1" applyAlignment="1">
      <alignment horizontal="center" vertical="center" shrinkToFit="1"/>
    </xf>
    <xf numFmtId="38" fontId="9" fillId="4" borderId="98" xfId="0" applyNumberFormat="1" applyFont="1" applyFill="1" applyBorder="1" applyAlignment="1">
      <alignment horizontal="center" vertical="center" shrinkToFit="1"/>
    </xf>
    <xf numFmtId="0" fontId="9" fillId="4" borderId="99" xfId="0" applyFont="1" applyFill="1" applyBorder="1" applyAlignment="1">
      <alignment horizontal="center" vertical="center" shrinkToFit="1"/>
    </xf>
    <xf numFmtId="0" fontId="35" fillId="4" borderId="90" xfId="8" applyFont="1" applyFill="1" applyBorder="1" applyAlignment="1">
      <alignment horizontal="center" vertical="center" shrinkToFit="1"/>
    </xf>
    <xf numFmtId="38" fontId="35" fillId="4" borderId="91" xfId="1" applyFont="1" applyFill="1" applyBorder="1" applyAlignment="1">
      <alignment horizontal="center" vertical="center" shrinkToFit="1"/>
    </xf>
    <xf numFmtId="0" fontId="35" fillId="4" borderId="39" xfId="8" applyFont="1" applyFill="1" applyBorder="1" applyAlignment="1">
      <alignment horizontal="center" vertical="center" shrinkToFit="1"/>
    </xf>
    <xf numFmtId="38" fontId="35" fillId="4" borderId="40" xfId="1" applyFont="1" applyFill="1" applyBorder="1" applyAlignment="1">
      <alignment horizontal="center" vertical="center" shrinkToFit="1"/>
    </xf>
    <xf numFmtId="0" fontId="35" fillId="4" borderId="45" xfId="8" applyFont="1" applyFill="1" applyBorder="1" applyAlignment="1">
      <alignment horizontal="center" vertical="center" shrinkToFit="1"/>
    </xf>
    <xf numFmtId="38" fontId="35" fillId="4" borderId="46" xfId="1" applyFont="1" applyFill="1" applyBorder="1" applyAlignment="1">
      <alignment horizontal="center" vertical="center" shrinkToFit="1"/>
    </xf>
    <xf numFmtId="0" fontId="35" fillId="4" borderId="47" xfId="8" applyFont="1" applyFill="1" applyBorder="1" applyAlignment="1">
      <alignment horizontal="center" vertical="center" shrinkToFit="1"/>
    </xf>
    <xf numFmtId="38" fontId="35" fillId="4" borderId="48" xfId="1" applyFont="1" applyFill="1" applyBorder="1" applyAlignment="1">
      <alignment horizontal="center" vertical="center" shrinkToFit="1"/>
    </xf>
    <xf numFmtId="0" fontId="35" fillId="4" borderId="35" xfId="8" applyFont="1" applyFill="1" applyBorder="1" applyAlignment="1">
      <alignment horizontal="center" vertical="center" shrinkToFit="1"/>
    </xf>
    <xf numFmtId="38" fontId="35" fillId="4" borderId="6" xfId="1" applyFont="1" applyFill="1" applyBorder="1" applyAlignment="1">
      <alignment horizontal="center" vertical="center" shrinkToFit="1"/>
    </xf>
    <xf numFmtId="0" fontId="35" fillId="4" borderId="105" xfId="8" applyFont="1" applyFill="1" applyBorder="1" applyAlignment="1">
      <alignment horizontal="center" vertical="center" shrinkToFit="1"/>
    </xf>
    <xf numFmtId="38" fontId="35" fillId="4" borderId="106" xfId="1" applyFont="1" applyFill="1" applyBorder="1" applyAlignment="1">
      <alignment horizontal="center" vertical="center" shrinkToFit="1"/>
    </xf>
    <xf numFmtId="0" fontId="35" fillId="4" borderId="41" xfId="8" applyFont="1" applyFill="1" applyBorder="1" applyAlignment="1">
      <alignment horizontal="center" vertical="center" shrinkToFit="1"/>
    </xf>
    <xf numFmtId="38" fontId="35" fillId="4" borderId="42" xfId="1" applyFont="1" applyFill="1" applyBorder="1" applyAlignment="1">
      <alignment horizontal="center" vertical="center" shrinkToFit="1"/>
    </xf>
    <xf numFmtId="0" fontId="35" fillId="4" borderId="49" xfId="8" applyFont="1" applyFill="1" applyBorder="1" applyAlignment="1">
      <alignment horizontal="center" vertical="center" shrinkToFit="1"/>
    </xf>
    <xf numFmtId="38" fontId="35" fillId="4" borderId="50" xfId="1" applyFont="1" applyFill="1" applyBorder="1" applyAlignment="1">
      <alignment horizontal="center" vertical="center" shrinkToFit="1"/>
    </xf>
    <xf numFmtId="0" fontId="35" fillId="4" borderId="7" xfId="8" applyFont="1" applyFill="1" applyBorder="1" applyAlignment="1">
      <alignment horizontal="center" vertical="center" shrinkToFit="1"/>
    </xf>
    <xf numFmtId="38" fontId="35" fillId="4" borderId="29" xfId="1" applyFont="1" applyFill="1" applyBorder="1" applyAlignment="1">
      <alignment horizontal="center" vertical="center" shrinkToFit="1"/>
    </xf>
    <xf numFmtId="0" fontId="35" fillId="4" borderId="43" xfId="8" applyFont="1" applyFill="1" applyBorder="1" applyAlignment="1">
      <alignment horizontal="center" vertical="center" shrinkToFit="1"/>
    </xf>
    <xf numFmtId="38" fontId="35" fillId="4" borderId="44" xfId="1" applyFont="1" applyFill="1" applyBorder="1" applyAlignment="1">
      <alignment horizontal="center" vertical="center" shrinkToFit="1"/>
    </xf>
    <xf numFmtId="0" fontId="35" fillId="4" borderId="92" xfId="8" applyFont="1" applyFill="1" applyBorder="1" applyAlignment="1">
      <alignment horizontal="center" vertical="center" shrinkToFit="1"/>
    </xf>
    <xf numFmtId="38" fontId="35" fillId="4" borderId="93" xfId="1" applyFont="1" applyFill="1" applyBorder="1" applyAlignment="1">
      <alignment horizontal="center" vertical="center" shrinkToFit="1"/>
    </xf>
    <xf numFmtId="0" fontId="42" fillId="4" borderId="0" xfId="8" applyFont="1" applyFill="1" applyAlignment="1">
      <alignment vertical="center"/>
    </xf>
    <xf numFmtId="0" fontId="16" fillId="4" borderId="102" xfId="0" applyFont="1" applyFill="1" applyBorder="1" applyAlignment="1"/>
    <xf numFmtId="0" fontId="9" fillId="4" borderId="100" xfId="0" applyFont="1" applyFill="1" applyBorder="1" applyAlignment="1">
      <alignment horizontal="center" vertical="center" shrinkToFit="1"/>
    </xf>
    <xf numFmtId="0" fontId="9" fillId="4" borderId="98" xfId="0" applyFont="1" applyFill="1" applyBorder="1" applyAlignment="1">
      <alignment horizontal="center" vertical="center" shrinkToFit="1"/>
    </xf>
    <xf numFmtId="0" fontId="9" fillId="4" borderId="99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9" fillId="4" borderId="96" xfId="0" applyFont="1" applyFill="1" applyBorder="1" applyAlignment="1">
      <alignment horizontal="center" vertical="center" shrinkToFit="1"/>
    </xf>
    <xf numFmtId="0" fontId="9" fillId="4" borderId="97" xfId="0" applyFont="1" applyFill="1" applyBorder="1" applyAlignment="1">
      <alignment horizontal="center" vertical="center" shrinkToFit="1"/>
    </xf>
    <xf numFmtId="38" fontId="9" fillId="4" borderId="102" xfId="0" applyNumberFormat="1" applyFont="1" applyFill="1" applyBorder="1" applyAlignment="1">
      <alignment horizontal="center" vertical="center" shrinkToFit="1"/>
    </xf>
    <xf numFmtId="38" fontId="9" fillId="4" borderId="103" xfId="0" applyNumberFormat="1" applyFont="1" applyFill="1" applyBorder="1" applyAlignment="1">
      <alignment horizontal="center" vertical="center" shrinkToFit="1"/>
    </xf>
    <xf numFmtId="0" fontId="9" fillId="4" borderId="81" xfId="0" applyFont="1" applyFill="1" applyBorder="1" applyAlignment="1">
      <alignment horizontal="center" vertical="center" shrinkToFit="1"/>
    </xf>
    <xf numFmtId="0" fontId="9" fillId="4" borderId="82" xfId="0" applyFont="1" applyFill="1" applyBorder="1" applyAlignment="1">
      <alignment horizontal="center" vertical="center" shrinkToFit="1"/>
    </xf>
    <xf numFmtId="38" fontId="9" fillId="4" borderId="82" xfId="0" applyNumberFormat="1" applyFont="1" applyFill="1" applyBorder="1" applyAlignment="1">
      <alignment horizontal="center" vertical="center" shrinkToFit="1"/>
    </xf>
    <xf numFmtId="38" fontId="9" fillId="4" borderId="83" xfId="0" applyNumberFormat="1" applyFont="1" applyFill="1" applyBorder="1" applyAlignment="1">
      <alignment horizontal="center" vertical="center" shrinkToFit="1"/>
    </xf>
    <xf numFmtId="0" fontId="9" fillId="4" borderId="101" xfId="0" applyFont="1" applyFill="1" applyBorder="1" applyAlignment="1">
      <alignment horizontal="center" vertical="center" shrinkToFit="1"/>
    </xf>
    <xf numFmtId="0" fontId="9" fillId="4" borderId="102" xfId="0" applyFont="1" applyFill="1" applyBorder="1" applyAlignment="1">
      <alignment horizontal="center" vertical="center" shrinkToFit="1"/>
    </xf>
    <xf numFmtId="0" fontId="9" fillId="4" borderId="103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29" xfId="0" applyFont="1" applyFill="1" applyBorder="1" applyAlignment="1">
      <alignment horizontal="center" vertical="center" shrinkToFit="1"/>
    </xf>
    <xf numFmtId="0" fontId="9" fillId="4" borderId="83" xfId="0" applyFont="1" applyFill="1" applyBorder="1" applyAlignment="1">
      <alignment horizontal="center" vertical="center" shrinkToFit="1"/>
    </xf>
    <xf numFmtId="0" fontId="9" fillId="4" borderId="87" xfId="0" applyFont="1" applyFill="1" applyBorder="1" applyAlignment="1">
      <alignment horizontal="center" vertical="center" shrinkToFit="1"/>
    </xf>
    <xf numFmtId="0" fontId="9" fillId="4" borderId="88" xfId="0" applyFont="1" applyFill="1" applyBorder="1" applyAlignment="1">
      <alignment horizontal="center" vertical="center" shrinkToFit="1"/>
    </xf>
    <xf numFmtId="38" fontId="9" fillId="4" borderId="88" xfId="0" applyNumberFormat="1" applyFont="1" applyFill="1" applyBorder="1" applyAlignment="1">
      <alignment horizontal="center" vertical="center" shrinkToFit="1"/>
    </xf>
    <xf numFmtId="38" fontId="9" fillId="4" borderId="86" xfId="0" applyNumberFormat="1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9" fillId="4" borderId="31" xfId="0" applyFont="1" applyFill="1" applyBorder="1" applyAlignment="1">
      <alignment horizontal="center" vertical="center" shrinkToFit="1"/>
    </xf>
    <xf numFmtId="38" fontId="9" fillId="4" borderId="31" xfId="0" applyNumberFormat="1" applyFont="1" applyFill="1" applyBorder="1" applyAlignment="1">
      <alignment horizontal="center" vertical="center" shrinkToFit="1"/>
    </xf>
    <xf numFmtId="38" fontId="9" fillId="4" borderId="38" xfId="0" applyNumberFormat="1" applyFont="1" applyFill="1" applyBorder="1" applyAlignment="1">
      <alignment horizontal="center" vertical="center" shrinkToFit="1"/>
    </xf>
    <xf numFmtId="179" fontId="17" fillId="4" borderId="18" xfId="17" applyNumberFormat="1" applyFont="1" applyFill="1" applyBorder="1" applyAlignment="1">
      <alignment horizontal="center" vertical="center" shrinkToFit="1"/>
    </xf>
    <xf numFmtId="179" fontId="17" fillId="4" borderId="80" xfId="17" applyNumberFormat="1" applyFont="1" applyFill="1" applyBorder="1" applyAlignment="1">
      <alignment horizontal="center" vertical="center" shrinkToFit="1"/>
    </xf>
    <xf numFmtId="179" fontId="17" fillId="4" borderId="27" xfId="17" applyNumberFormat="1" applyFont="1" applyFill="1" applyBorder="1" applyAlignment="1">
      <alignment horizontal="center" vertical="center" shrinkToFit="1"/>
    </xf>
    <xf numFmtId="179" fontId="17" fillId="4" borderId="5" xfId="17" applyNumberFormat="1" applyFont="1" applyFill="1" applyBorder="1" applyAlignment="1">
      <alignment horizontal="center" vertical="center" shrinkToFit="1"/>
    </xf>
    <xf numFmtId="179" fontId="17" fillId="4" borderId="0" xfId="17" applyNumberFormat="1" applyFont="1" applyFill="1" applyBorder="1" applyAlignment="1">
      <alignment horizontal="center" vertical="center" shrinkToFit="1"/>
    </xf>
    <xf numFmtId="179" fontId="17" fillId="4" borderId="4" xfId="17" applyNumberFormat="1" applyFont="1" applyFill="1" applyBorder="1" applyAlignment="1">
      <alignment horizontal="center" vertical="center" shrinkToFit="1"/>
    </xf>
    <xf numFmtId="0" fontId="14" fillId="4" borderId="14" xfId="17" applyFont="1" applyFill="1" applyBorder="1" applyAlignment="1">
      <alignment horizontal="center" vertical="center" shrinkToFit="1"/>
    </xf>
    <xf numFmtId="0" fontId="14" fillId="4" borderId="0" xfId="17" applyFont="1" applyFill="1" applyAlignment="1">
      <alignment horizontal="center" vertical="center" shrinkToFit="1"/>
    </xf>
    <xf numFmtId="0" fontId="14" fillId="2" borderId="85" xfId="17" applyFont="1" applyFill="1" applyBorder="1" applyAlignment="1">
      <alignment horizontal="right" vertical="center" shrinkToFit="1"/>
    </xf>
    <xf numFmtId="0" fontId="14" fillId="2" borderId="29" xfId="17" applyFont="1" applyFill="1" applyBorder="1" applyAlignment="1">
      <alignment horizontal="right" vertical="center" shrinkToFit="1"/>
    </xf>
    <xf numFmtId="0" fontId="14" fillId="2" borderId="28" xfId="17" applyFont="1" applyFill="1" applyBorder="1" applyAlignment="1">
      <alignment horizontal="right" vertical="center" shrinkToFit="1"/>
    </xf>
    <xf numFmtId="0" fontId="14" fillId="2" borderId="0" xfId="17" applyFont="1" applyFill="1" applyBorder="1" applyAlignment="1">
      <alignment horizontal="center" vertical="center" shrinkToFit="1"/>
    </xf>
    <xf numFmtId="0" fontId="14" fillId="2" borderId="114" xfId="17" applyFont="1" applyFill="1" applyBorder="1" applyAlignment="1">
      <alignment horizontal="center" vertical="center" shrinkToFit="1"/>
    </xf>
    <xf numFmtId="0" fontId="14" fillId="2" borderId="122" xfId="17" applyFont="1" applyFill="1" applyBorder="1" applyAlignment="1">
      <alignment horizontal="center" vertical="center" shrinkToFit="1"/>
    </xf>
    <xf numFmtId="0" fontId="14" fillId="2" borderId="130" xfId="17" applyFont="1" applyFill="1" applyBorder="1" applyAlignment="1">
      <alignment horizontal="center" vertical="center" shrinkToFit="1"/>
    </xf>
    <xf numFmtId="0" fontId="14" fillId="2" borderId="109" xfId="17" applyFont="1" applyFill="1" applyBorder="1" applyAlignment="1">
      <alignment horizontal="center" vertical="center" shrinkToFit="1"/>
    </xf>
    <xf numFmtId="0" fontId="14" fillId="2" borderId="117" xfId="17" applyFont="1" applyFill="1" applyBorder="1" applyAlignment="1">
      <alignment horizontal="center" vertical="center" shrinkToFit="1"/>
    </xf>
    <xf numFmtId="0" fontId="14" fillId="2" borderId="125" xfId="17" applyFont="1" applyFill="1" applyBorder="1" applyAlignment="1">
      <alignment horizontal="center" vertical="center" shrinkToFit="1"/>
    </xf>
    <xf numFmtId="0" fontId="14" fillId="2" borderId="108" xfId="17" applyFont="1" applyFill="1" applyBorder="1" applyAlignment="1">
      <alignment horizontal="center" vertical="center" shrinkToFit="1"/>
    </xf>
    <xf numFmtId="0" fontId="14" fillId="2" borderId="116" xfId="17" applyFont="1" applyFill="1" applyBorder="1" applyAlignment="1">
      <alignment horizontal="center" vertical="center" shrinkToFit="1"/>
    </xf>
    <xf numFmtId="0" fontId="14" fillId="2" borderId="124" xfId="17" applyFont="1" applyFill="1" applyBorder="1" applyAlignment="1">
      <alignment horizontal="center" vertical="center" shrinkToFit="1"/>
    </xf>
    <xf numFmtId="0" fontId="13" fillId="2" borderId="33" xfId="17" applyFont="1" applyFill="1" applyBorder="1" applyAlignment="1">
      <alignment horizontal="center" vertical="center"/>
    </xf>
    <xf numFmtId="0" fontId="13" fillId="2" borderId="22" xfId="17" applyFont="1" applyFill="1" applyBorder="1" applyAlignment="1">
      <alignment horizontal="center" vertical="center"/>
    </xf>
    <xf numFmtId="0" fontId="13" fillId="2" borderId="56" xfId="17" applyFont="1" applyFill="1" applyBorder="1" applyAlignment="1">
      <alignment horizontal="center" vertical="center"/>
    </xf>
    <xf numFmtId="0" fontId="14" fillId="4" borderId="17" xfId="17" applyFont="1" applyFill="1" applyBorder="1" applyAlignment="1">
      <alignment horizontal="center" shrinkToFit="1"/>
    </xf>
    <xf numFmtId="0" fontId="14" fillId="4" borderId="15" xfId="17" applyFont="1" applyFill="1" applyBorder="1" applyAlignment="1">
      <alignment horizontal="center" shrinkToFit="1"/>
    </xf>
    <xf numFmtId="0" fontId="14" fillId="4" borderId="25" xfId="17" applyFont="1" applyFill="1" applyBorder="1" applyAlignment="1">
      <alignment horizontal="center" shrinkToFit="1"/>
    </xf>
    <xf numFmtId="0" fontId="14" fillId="4" borderId="23" xfId="17" applyFont="1" applyFill="1" applyBorder="1" applyAlignment="1">
      <alignment horizontal="center" shrinkToFit="1"/>
    </xf>
    <xf numFmtId="0" fontId="14" fillId="4" borderId="24" xfId="17" applyFont="1" applyFill="1" applyBorder="1" applyAlignment="1">
      <alignment horizontal="center" shrinkToFit="1"/>
    </xf>
    <xf numFmtId="0" fontId="14" fillId="4" borderId="25" xfId="17" applyFont="1" applyFill="1" applyBorder="1" applyAlignment="1">
      <alignment horizontal="center"/>
    </xf>
    <xf numFmtId="0" fontId="14" fillId="4" borderId="23" xfId="17" applyFont="1" applyFill="1" applyBorder="1" applyAlignment="1">
      <alignment horizontal="center"/>
    </xf>
    <xf numFmtId="0" fontId="14" fillId="4" borderId="24" xfId="17" applyFont="1" applyFill="1" applyBorder="1" applyAlignment="1">
      <alignment horizontal="center"/>
    </xf>
    <xf numFmtId="0" fontId="13" fillId="2" borderId="5" xfId="17" applyFont="1" applyFill="1" applyBorder="1" applyAlignment="1">
      <alignment horizontal="center" vertical="center"/>
    </xf>
    <xf numFmtId="0" fontId="13" fillId="2" borderId="0" xfId="17" applyFont="1" applyFill="1" applyBorder="1" applyAlignment="1">
      <alignment horizontal="center" vertical="center"/>
    </xf>
    <xf numFmtId="0" fontId="13" fillId="2" borderId="4" xfId="17" applyFont="1" applyFill="1" applyBorder="1" applyAlignment="1">
      <alignment horizontal="center" vertical="center"/>
    </xf>
    <xf numFmtId="0" fontId="13" fillId="2" borderId="26" xfId="17" applyFont="1" applyFill="1" applyBorder="1" applyAlignment="1">
      <alignment horizontal="center" vertical="center" shrinkToFit="1"/>
    </xf>
    <xf numFmtId="0" fontId="13" fillId="2" borderId="22" xfId="17" applyFont="1" applyFill="1" applyBorder="1" applyAlignment="1">
      <alignment horizontal="center" vertical="center" shrinkToFit="1"/>
    </xf>
    <xf numFmtId="0" fontId="13" fillId="2" borderId="57" xfId="17" applyFont="1" applyFill="1" applyBorder="1" applyAlignment="1">
      <alignment horizontal="center" vertical="center" shrinkToFit="1"/>
    </xf>
    <xf numFmtId="0" fontId="13" fillId="2" borderId="56" xfId="17" applyFont="1" applyFill="1" applyBorder="1" applyAlignment="1">
      <alignment horizontal="center" vertical="center" shrinkToFit="1"/>
    </xf>
    <xf numFmtId="0" fontId="13" fillId="2" borderId="12" xfId="17" applyFont="1" applyFill="1" applyBorder="1" applyAlignment="1">
      <alignment horizontal="center" vertical="center" shrinkToFit="1"/>
    </xf>
    <xf numFmtId="0" fontId="13" fillId="2" borderId="2" xfId="17" applyFont="1" applyFill="1" applyBorder="1" applyAlignment="1">
      <alignment horizontal="center" vertical="center" shrinkToFit="1"/>
    </xf>
    <xf numFmtId="0" fontId="13" fillId="2" borderId="28" xfId="17" applyFont="1" applyFill="1" applyBorder="1" applyAlignment="1">
      <alignment horizontal="center" vertical="center" shrinkToFit="1"/>
    </xf>
    <xf numFmtId="0" fontId="13" fillId="2" borderId="1" xfId="17" applyFont="1" applyFill="1" applyBorder="1" applyAlignment="1">
      <alignment horizontal="center" vertical="center" shrinkToFit="1"/>
    </xf>
    <xf numFmtId="179" fontId="17" fillId="4" borderId="33" xfId="17" applyNumberFormat="1" applyFont="1" applyFill="1" applyBorder="1" applyAlignment="1">
      <alignment horizontal="center" vertical="center" shrinkToFit="1"/>
    </xf>
    <xf numFmtId="179" fontId="17" fillId="4" borderId="22" xfId="17" applyNumberFormat="1" applyFont="1" applyFill="1" applyBorder="1" applyAlignment="1">
      <alignment horizontal="center" vertical="center" shrinkToFit="1"/>
    </xf>
    <xf numFmtId="179" fontId="17" fillId="4" borderId="56" xfId="17" applyNumberFormat="1" applyFont="1" applyFill="1" applyBorder="1" applyAlignment="1">
      <alignment horizontal="center" vertical="center" shrinkToFit="1"/>
    </xf>
    <xf numFmtId="38" fontId="9" fillId="4" borderId="0" xfId="0" applyNumberFormat="1" applyFont="1" applyFill="1" applyAlignment="1">
      <alignment horizontal="center" vertical="center" shrinkToFit="1"/>
    </xf>
    <xf numFmtId="0" fontId="14" fillId="2" borderId="29" xfId="17" applyFont="1" applyFill="1" applyBorder="1" applyAlignment="1">
      <alignment horizontal="center" vertical="center" shrinkToFit="1"/>
    </xf>
    <xf numFmtId="0" fontId="14" fillId="2" borderId="83" xfId="17" applyFont="1" applyFill="1" applyBorder="1" applyAlignment="1">
      <alignment horizontal="center" vertical="center" shrinkToFit="1"/>
    </xf>
    <xf numFmtId="0" fontId="14" fillId="2" borderId="27" xfId="17" applyFont="1" applyFill="1" applyBorder="1" applyAlignment="1">
      <alignment horizontal="center" vertical="center" shrinkToFit="1"/>
    </xf>
    <xf numFmtId="0" fontId="14" fillId="2" borderId="4" xfId="17" applyFont="1" applyFill="1" applyBorder="1" applyAlignment="1">
      <alignment horizontal="center" vertical="center" shrinkToFit="1"/>
    </xf>
    <xf numFmtId="0" fontId="14" fillId="2" borderId="89" xfId="17" applyFont="1" applyFill="1" applyBorder="1" applyAlignment="1">
      <alignment horizontal="center" vertical="center" shrinkToFit="1"/>
    </xf>
    <xf numFmtId="0" fontId="14" fillId="2" borderId="85" xfId="17" applyFont="1" applyFill="1" applyBorder="1" applyAlignment="1">
      <alignment horizontal="center" vertical="center" shrinkToFit="1"/>
    </xf>
    <xf numFmtId="0" fontId="14" fillId="2" borderId="57" xfId="17" applyFont="1" applyFill="1" applyBorder="1" applyAlignment="1">
      <alignment horizontal="center" vertical="center" shrinkToFit="1"/>
    </xf>
    <xf numFmtId="0" fontId="14" fillId="2" borderId="56" xfId="17" applyFont="1" applyFill="1" applyBorder="1" applyAlignment="1">
      <alignment horizontal="center" vertical="center" shrinkToFit="1"/>
    </xf>
    <xf numFmtId="0" fontId="13" fillId="4" borderId="5" xfId="17" applyFont="1" applyFill="1" applyBorder="1" applyAlignment="1">
      <alignment horizontal="center" vertical="center"/>
    </xf>
    <xf numFmtId="0" fontId="13" fillId="4" borderId="0" xfId="17" applyFont="1" applyFill="1" applyBorder="1" applyAlignment="1">
      <alignment horizontal="center" vertical="center"/>
    </xf>
    <xf numFmtId="0" fontId="13" fillId="4" borderId="4" xfId="17" applyFont="1" applyFill="1" applyBorder="1" applyAlignment="1">
      <alignment horizontal="center" vertical="center"/>
    </xf>
    <xf numFmtId="0" fontId="13" fillId="4" borderId="33" xfId="17" applyFont="1" applyFill="1" applyBorder="1" applyAlignment="1">
      <alignment horizontal="center" vertical="center"/>
    </xf>
    <xf numFmtId="0" fontId="13" fillId="4" borderId="22" xfId="17" applyFont="1" applyFill="1" applyBorder="1" applyAlignment="1">
      <alignment horizontal="center" vertical="center"/>
    </xf>
    <xf numFmtId="0" fontId="13" fillId="4" borderId="56" xfId="17" applyFont="1" applyFill="1" applyBorder="1" applyAlignment="1">
      <alignment horizontal="center" vertical="center"/>
    </xf>
    <xf numFmtId="0" fontId="14" fillId="2" borderId="67" xfId="17" applyFont="1" applyFill="1" applyBorder="1" applyAlignment="1">
      <alignment horizontal="right" vertical="center" shrinkToFit="1"/>
    </xf>
    <xf numFmtId="0" fontId="14" fillId="2" borderId="68" xfId="17" applyFont="1" applyFill="1" applyBorder="1" applyAlignment="1">
      <alignment horizontal="right" vertical="center" shrinkToFit="1"/>
    </xf>
    <xf numFmtId="0" fontId="14" fillId="2" borderId="72" xfId="17" applyFont="1" applyFill="1" applyBorder="1" applyAlignment="1">
      <alignment horizontal="right" vertical="center" shrinkToFit="1"/>
    </xf>
    <xf numFmtId="0" fontId="14" fillId="2" borderId="70" xfId="17" applyFont="1" applyFill="1" applyBorder="1" applyAlignment="1">
      <alignment horizontal="right" vertical="center" shrinkToFit="1"/>
    </xf>
    <xf numFmtId="0" fontId="14" fillId="2" borderId="62" xfId="17" applyFont="1" applyFill="1" applyBorder="1" applyAlignment="1">
      <alignment horizontal="right" vertical="center" shrinkToFit="1"/>
    </xf>
    <xf numFmtId="0" fontId="14" fillId="2" borderId="73" xfId="17" applyFont="1" applyFill="1" applyBorder="1" applyAlignment="1">
      <alignment horizontal="right" vertical="center" shrinkToFit="1"/>
    </xf>
    <xf numFmtId="0" fontId="14" fillId="2" borderId="74" xfId="17" applyFont="1" applyFill="1" applyBorder="1" applyAlignment="1">
      <alignment horizontal="right" vertical="center" shrinkToFit="1"/>
    </xf>
    <xf numFmtId="0" fontId="14" fillId="2" borderId="75" xfId="17" applyFont="1" applyFill="1" applyBorder="1" applyAlignment="1">
      <alignment horizontal="right" vertical="center" shrinkToFit="1"/>
    </xf>
    <xf numFmtId="0" fontId="14" fillId="2" borderId="76" xfId="17" applyFont="1" applyFill="1" applyBorder="1" applyAlignment="1">
      <alignment horizontal="right" vertical="center" shrinkToFit="1"/>
    </xf>
    <xf numFmtId="0" fontId="13" fillId="2" borderId="33" xfId="17" applyFont="1" applyFill="1" applyBorder="1" applyAlignment="1">
      <alignment horizontal="center" vertical="center" shrinkToFit="1"/>
    </xf>
    <xf numFmtId="0" fontId="38" fillId="4" borderId="0" xfId="8" applyFont="1" applyFill="1" applyBorder="1" applyAlignment="1">
      <alignment horizontal="center" vertical="center"/>
    </xf>
    <xf numFmtId="0" fontId="14" fillId="2" borderId="80" xfId="17" applyFont="1" applyFill="1" applyBorder="1" applyAlignment="1">
      <alignment horizontal="right" vertical="center" shrinkToFit="1"/>
    </xf>
    <xf numFmtId="0" fontId="14" fillId="2" borderId="0" xfId="17" applyFont="1" applyFill="1" applyBorder="1" applyAlignment="1">
      <alignment horizontal="right" vertical="center" shrinkToFit="1"/>
    </xf>
    <xf numFmtId="0" fontId="14" fillId="2" borderId="2" xfId="17" applyFont="1" applyFill="1" applyBorder="1" applyAlignment="1">
      <alignment horizontal="right" vertical="center" shrinkToFit="1"/>
    </xf>
    <xf numFmtId="0" fontId="14" fillId="2" borderId="109" xfId="17" applyFont="1" applyFill="1" applyBorder="1" applyAlignment="1">
      <alignment horizontal="right" vertical="center" shrinkToFit="1"/>
    </xf>
    <xf numFmtId="0" fontId="14" fillId="2" borderId="117" xfId="17" applyFont="1" applyFill="1" applyBorder="1" applyAlignment="1">
      <alignment horizontal="right" vertical="center" shrinkToFit="1"/>
    </xf>
    <xf numFmtId="0" fontId="14" fillId="2" borderId="136" xfId="17" applyFont="1" applyFill="1" applyBorder="1" applyAlignment="1">
      <alignment horizontal="right" vertical="center" shrinkToFit="1"/>
    </xf>
    <xf numFmtId="0" fontId="14" fillId="2" borderId="69" xfId="17" applyFont="1" applyFill="1" applyBorder="1" applyAlignment="1">
      <alignment horizontal="right" vertical="center" shrinkToFit="1"/>
    </xf>
    <xf numFmtId="0" fontId="14" fillId="2" borderId="63" xfId="17" applyFont="1" applyFill="1" applyBorder="1" applyAlignment="1">
      <alignment horizontal="right" vertical="center" shrinkToFit="1"/>
    </xf>
    <xf numFmtId="0" fontId="14" fillId="2" borderId="125" xfId="17" applyFont="1" applyFill="1" applyBorder="1" applyAlignment="1">
      <alignment horizontal="right" vertical="center" shrinkToFit="1"/>
    </xf>
    <xf numFmtId="0" fontId="14" fillId="2" borderId="110" xfId="17" applyFont="1" applyFill="1" applyBorder="1" applyAlignment="1">
      <alignment horizontal="right" vertical="center" shrinkToFit="1"/>
    </xf>
    <xf numFmtId="0" fontId="14" fillId="2" borderId="111" xfId="17" applyFont="1" applyFill="1" applyBorder="1" applyAlignment="1">
      <alignment horizontal="right" vertical="center" shrinkToFit="1"/>
    </xf>
    <xf numFmtId="0" fontId="14" fillId="2" borderId="112" xfId="17" applyFont="1" applyFill="1" applyBorder="1" applyAlignment="1">
      <alignment horizontal="right" vertical="center" shrinkToFit="1"/>
    </xf>
    <xf numFmtId="0" fontId="14" fillId="2" borderId="118" xfId="17" applyFont="1" applyFill="1" applyBorder="1" applyAlignment="1">
      <alignment horizontal="right" vertical="center" shrinkToFit="1"/>
    </xf>
    <xf numFmtId="0" fontId="14" fillId="2" borderId="119" xfId="17" applyFont="1" applyFill="1" applyBorder="1" applyAlignment="1">
      <alignment horizontal="right" vertical="center" shrinkToFit="1"/>
    </xf>
    <xf numFmtId="0" fontId="14" fillId="2" borderId="120" xfId="17" applyFont="1" applyFill="1" applyBorder="1" applyAlignment="1">
      <alignment horizontal="right" vertical="center" shrinkToFit="1"/>
    </xf>
    <xf numFmtId="0" fontId="14" fillId="2" borderId="126" xfId="17" applyFont="1" applyFill="1" applyBorder="1" applyAlignment="1">
      <alignment horizontal="right" vertical="center" shrinkToFit="1"/>
    </xf>
    <xf numFmtId="0" fontId="14" fillId="2" borderId="127" xfId="17" applyFont="1" applyFill="1" applyBorder="1" applyAlignment="1">
      <alignment horizontal="right" vertical="center" shrinkToFit="1"/>
    </xf>
    <xf numFmtId="0" fontId="14" fillId="2" borderId="128" xfId="17" applyFont="1" applyFill="1" applyBorder="1" applyAlignment="1">
      <alignment horizontal="right" vertical="center" shrinkToFit="1"/>
    </xf>
    <xf numFmtId="0" fontId="14" fillId="2" borderId="58" xfId="17" applyFont="1" applyFill="1" applyBorder="1" applyAlignment="1">
      <alignment horizontal="right" vertical="center" shrinkToFit="1"/>
    </xf>
    <xf numFmtId="0" fontId="14" fillId="2" borderId="59" xfId="17" applyFont="1" applyFill="1" applyBorder="1" applyAlignment="1">
      <alignment horizontal="right" vertical="center" shrinkToFit="1"/>
    </xf>
    <xf numFmtId="0" fontId="14" fillId="2" borderId="60" xfId="17" applyFont="1" applyFill="1" applyBorder="1" applyAlignment="1">
      <alignment horizontal="right" vertical="center" shrinkToFit="1"/>
    </xf>
    <xf numFmtId="0" fontId="14" fillId="2" borderId="61" xfId="17" applyFont="1" applyFill="1" applyBorder="1" applyAlignment="1">
      <alignment horizontal="right" vertical="center" shrinkToFit="1"/>
    </xf>
    <xf numFmtId="0" fontId="14" fillId="2" borderId="64" xfId="17" applyFont="1" applyFill="1" applyBorder="1" applyAlignment="1">
      <alignment horizontal="right" vertical="center" shrinkToFit="1"/>
    </xf>
    <xf numFmtId="0" fontId="14" fillId="2" borderId="65" xfId="17" applyFont="1" applyFill="1" applyBorder="1" applyAlignment="1">
      <alignment horizontal="right" vertical="center" shrinkToFit="1"/>
    </xf>
    <xf numFmtId="0" fontId="14" fillId="2" borderId="66" xfId="17" applyFont="1" applyFill="1" applyBorder="1" applyAlignment="1">
      <alignment horizontal="right" vertical="center" shrinkToFit="1"/>
    </xf>
    <xf numFmtId="0" fontId="45" fillId="4" borderId="0" xfId="8" applyFont="1" applyFill="1" applyAlignment="1">
      <alignment horizontal="center" vertical="center" shrinkToFit="1"/>
    </xf>
    <xf numFmtId="0" fontId="38" fillId="4" borderId="0" xfId="8" applyFont="1" applyFill="1" applyAlignment="1">
      <alignment horizontal="center" vertical="center"/>
    </xf>
    <xf numFmtId="0" fontId="47" fillId="4" borderId="0" xfId="8" applyFont="1" applyFill="1" applyAlignment="1">
      <alignment horizontal="center" vertical="center" shrinkToFit="1"/>
    </xf>
    <xf numFmtId="0" fontId="32" fillId="4" borderId="33" xfId="17" applyFont="1" applyFill="1" applyBorder="1" applyAlignment="1">
      <alignment horizontal="left" vertical="center" shrinkToFit="1"/>
    </xf>
    <xf numFmtId="0" fontId="32" fillId="4" borderId="56" xfId="17" applyFont="1" applyFill="1" applyBorder="1" applyAlignment="1">
      <alignment horizontal="left" vertical="center" shrinkToFit="1"/>
    </xf>
    <xf numFmtId="0" fontId="32" fillId="4" borderId="3" xfId="17" applyFont="1" applyFill="1" applyBorder="1" applyAlignment="1">
      <alignment horizontal="left" vertical="center" shrinkToFit="1"/>
    </xf>
    <xf numFmtId="0" fontId="32" fillId="4" borderId="1" xfId="17" applyFont="1" applyFill="1" applyBorder="1" applyAlignment="1">
      <alignment horizontal="left" vertical="center" shrinkToFit="1"/>
    </xf>
    <xf numFmtId="0" fontId="13" fillId="2" borderId="3" xfId="17" applyFont="1" applyFill="1" applyBorder="1" applyAlignment="1">
      <alignment horizontal="center" vertical="center" shrinkToFit="1"/>
    </xf>
    <xf numFmtId="0" fontId="14" fillId="2" borderId="133" xfId="17" applyFont="1" applyFill="1" applyBorder="1" applyAlignment="1">
      <alignment horizontal="center" vertical="center" shrinkToFit="1"/>
    </xf>
    <xf numFmtId="0" fontId="14" fillId="2" borderId="22" xfId="17" applyFont="1" applyFill="1" applyBorder="1" applyAlignment="1">
      <alignment horizontal="center" vertical="center" shrinkToFit="1"/>
    </xf>
    <xf numFmtId="0" fontId="14" fillId="2" borderId="80" xfId="17" applyFont="1" applyFill="1" applyBorder="1" applyAlignment="1">
      <alignment horizontal="center" vertical="center" shrinkToFit="1"/>
    </xf>
    <xf numFmtId="0" fontId="14" fillId="2" borderId="82" xfId="17" applyFont="1" applyFill="1" applyBorder="1" applyAlignment="1">
      <alignment horizontal="center" vertical="center" shrinkToFit="1"/>
    </xf>
    <xf numFmtId="0" fontId="14" fillId="2" borderId="83" xfId="17" applyFont="1" applyFill="1" applyBorder="1" applyAlignment="1">
      <alignment horizontal="right" vertical="center" shrinkToFit="1"/>
    </xf>
    <xf numFmtId="0" fontId="14" fillId="2" borderId="71" xfId="17" applyFont="1" applyFill="1" applyBorder="1" applyAlignment="1">
      <alignment horizontal="right" vertical="center" shrinkToFit="1"/>
    </xf>
    <xf numFmtId="0" fontId="38" fillId="4" borderId="33" xfId="8" applyFont="1" applyFill="1" applyBorder="1" applyAlignment="1">
      <alignment horizontal="left" vertical="center" shrinkToFit="1"/>
    </xf>
    <xf numFmtId="0" fontId="38" fillId="4" borderId="56" xfId="8" applyFont="1" applyFill="1" applyBorder="1" applyAlignment="1">
      <alignment horizontal="left" vertical="center" shrinkToFit="1"/>
    </xf>
    <xf numFmtId="0" fontId="38" fillId="4" borderId="3" xfId="8" applyFont="1" applyFill="1" applyBorder="1" applyAlignment="1">
      <alignment horizontal="left" vertical="center" shrinkToFit="1"/>
    </xf>
    <xf numFmtId="0" fontId="38" fillId="4" borderId="1" xfId="8" applyFont="1" applyFill="1" applyBorder="1" applyAlignment="1">
      <alignment horizontal="left" vertical="center" shrinkToFit="1"/>
    </xf>
    <xf numFmtId="178" fontId="35" fillId="4" borderId="79" xfId="8" applyNumberFormat="1" applyFont="1" applyFill="1" applyBorder="1" applyAlignment="1">
      <alignment horizontal="center" vertical="center"/>
    </xf>
    <xf numFmtId="178" fontId="35" fillId="4" borderId="32" xfId="8" applyNumberFormat="1" applyFont="1" applyFill="1" applyBorder="1" applyAlignment="1">
      <alignment horizontal="center" vertical="center"/>
    </xf>
    <xf numFmtId="178" fontId="35" fillId="4" borderId="54" xfId="8" applyNumberFormat="1" applyFont="1" applyFill="1" applyBorder="1" applyAlignment="1">
      <alignment horizontal="center" vertical="center"/>
    </xf>
    <xf numFmtId="178" fontId="35" fillId="4" borderId="104" xfId="8" applyNumberFormat="1" applyFont="1" applyFill="1" applyBorder="1" applyAlignment="1">
      <alignment horizontal="center" vertical="center"/>
    </xf>
    <xf numFmtId="178" fontId="35" fillId="4" borderId="30" xfId="8" applyNumberFormat="1" applyFont="1" applyFill="1" applyBorder="1" applyAlignment="1">
      <alignment horizontal="center" vertical="center"/>
    </xf>
    <xf numFmtId="178" fontId="35" fillId="4" borderId="51" xfId="8" applyNumberFormat="1" applyFont="1" applyFill="1" applyBorder="1" applyAlignment="1">
      <alignment horizontal="center" vertical="center"/>
    </xf>
    <xf numFmtId="178" fontId="35" fillId="4" borderId="53" xfId="8" applyNumberFormat="1" applyFont="1" applyFill="1" applyBorder="1" applyAlignment="1">
      <alignment horizontal="center" vertical="center"/>
    </xf>
    <xf numFmtId="178" fontId="35" fillId="4" borderId="55" xfId="8" applyNumberFormat="1" applyFont="1" applyFill="1" applyBorder="1" applyAlignment="1">
      <alignment horizontal="center" vertical="center"/>
    </xf>
    <xf numFmtId="178" fontId="35" fillId="4" borderId="81" xfId="8" applyNumberFormat="1" applyFont="1" applyFill="1" applyBorder="1" applyAlignment="1">
      <alignment horizontal="center" vertical="center"/>
    </xf>
    <xf numFmtId="178" fontId="35" fillId="4" borderId="82" xfId="8" applyNumberFormat="1" applyFont="1" applyFill="1" applyBorder="1" applyAlignment="1">
      <alignment horizontal="center" vertical="center"/>
    </xf>
    <xf numFmtId="178" fontId="35" fillId="4" borderId="83" xfId="8" applyNumberFormat="1" applyFont="1" applyFill="1" applyBorder="1" applyAlignment="1">
      <alignment horizontal="center" vertical="center"/>
    </xf>
    <xf numFmtId="178" fontId="35" fillId="4" borderId="52" xfId="8" applyNumberFormat="1" applyFont="1" applyFill="1" applyBorder="1" applyAlignment="1">
      <alignment horizontal="center" vertical="center"/>
    </xf>
    <xf numFmtId="178" fontId="35" fillId="4" borderId="36" xfId="8" applyNumberFormat="1" applyFont="1" applyFill="1" applyBorder="1" applyAlignment="1">
      <alignment horizontal="center" vertical="center"/>
    </xf>
    <xf numFmtId="178" fontId="35" fillId="4" borderId="78" xfId="8" applyNumberFormat="1" applyFont="1" applyFill="1" applyBorder="1" applyAlignment="1">
      <alignment horizontal="center" vertical="center"/>
    </xf>
    <xf numFmtId="0" fontId="45" fillId="4" borderId="0" xfId="8" applyFont="1" applyFill="1" applyAlignment="1">
      <alignment horizontal="center" vertical="center"/>
    </xf>
    <xf numFmtId="0" fontId="36" fillId="4" borderId="0" xfId="8" applyFont="1" applyFill="1" applyBorder="1" applyAlignment="1">
      <alignment horizontal="center" vertical="center"/>
    </xf>
    <xf numFmtId="38" fontId="36" fillId="4" borderId="0" xfId="8" applyNumberFormat="1" applyFont="1" applyFill="1" applyBorder="1" applyAlignment="1">
      <alignment horizontal="center" vertical="center" shrinkToFit="1"/>
    </xf>
    <xf numFmtId="0" fontId="47" fillId="4" borderId="0" xfId="8" applyFont="1" applyFill="1" applyAlignment="1">
      <alignment horizontal="center" vertical="center"/>
    </xf>
    <xf numFmtId="0" fontId="48" fillId="6" borderId="81" xfId="8" applyFont="1" applyFill="1" applyBorder="1" applyAlignment="1">
      <alignment horizontal="center" vertical="center" shrinkToFit="1"/>
    </xf>
    <xf numFmtId="0" fontId="48" fillId="6" borderId="82" xfId="8" applyFont="1" applyFill="1" applyBorder="1" applyAlignment="1">
      <alignment horizontal="center" vertical="center" shrinkToFit="1"/>
    </xf>
    <xf numFmtId="0" fontId="48" fillId="6" borderId="83" xfId="8" applyFont="1" applyFill="1" applyBorder="1" applyAlignment="1">
      <alignment horizontal="center" vertical="center" shrinkToFit="1"/>
    </xf>
    <xf numFmtId="0" fontId="14" fillId="2" borderId="77" xfId="17" applyFont="1" applyFill="1" applyBorder="1" applyAlignment="1">
      <alignment horizontal="right" vertical="center" shrinkToFit="1"/>
    </xf>
    <xf numFmtId="0" fontId="38" fillId="4" borderId="22" xfId="8" applyFont="1" applyFill="1" applyBorder="1" applyAlignment="1">
      <alignment horizontal="left" vertical="center" shrinkToFit="1"/>
    </xf>
    <xf numFmtId="0" fontId="38" fillId="4" borderId="2" xfId="8" applyFont="1" applyFill="1" applyBorder="1" applyAlignment="1">
      <alignment horizontal="left" vertical="center" shrinkToFit="1"/>
    </xf>
    <xf numFmtId="0" fontId="48" fillId="4" borderId="0" xfId="8" applyFont="1" applyFill="1" applyBorder="1" applyAlignment="1">
      <alignment horizontal="right" vertical="center" shrinkToFit="1"/>
    </xf>
  </cellXfs>
  <cellStyles count="21">
    <cellStyle name="桁区切り" xfId="16" builtinId="6"/>
    <cellStyle name="桁区切り 2" xfId="1" xr:uid="{00000000-0005-0000-0000-000001000000}"/>
    <cellStyle name="桁区切り 3" xfId="2" xr:uid="{00000000-0005-0000-0000-000002000000}"/>
    <cellStyle name="桁区切り 4" xfId="15" xr:uid="{00000000-0005-0000-0000-000003000000}"/>
    <cellStyle name="通貨 2" xfId="3" xr:uid="{00000000-0005-0000-0000-000004000000}"/>
    <cellStyle name="標準" xfId="0" builtinId="0"/>
    <cellStyle name="標準 10" xfId="19" xr:uid="{00000000-0005-0000-0000-000006000000}"/>
    <cellStyle name="標準 11" xfId="20" xr:uid="{00000000-0005-0000-0000-000007000000}"/>
    <cellStyle name="標準 2" xfId="4" xr:uid="{00000000-0005-0000-0000-000008000000}"/>
    <cellStyle name="標準 2 2" xfId="5" xr:uid="{00000000-0005-0000-0000-000009000000}"/>
    <cellStyle name="標準 2 2 2" xfId="6" xr:uid="{00000000-0005-0000-0000-00000A000000}"/>
    <cellStyle name="標準 2 2 3" xfId="7" xr:uid="{00000000-0005-0000-0000-00000B000000}"/>
    <cellStyle name="標準 2 2 4" xfId="17" xr:uid="{00000000-0005-0000-0000-00000C000000}"/>
    <cellStyle name="標準 2_14mikkusuopunpannfuretto" xfId="8" xr:uid="{00000000-0005-0000-0000-00000D000000}"/>
    <cellStyle name="標準 3" xfId="9" xr:uid="{00000000-0005-0000-0000-00000E000000}"/>
    <cellStyle name="標準 4" xfId="10" xr:uid="{00000000-0005-0000-0000-00000F000000}"/>
    <cellStyle name="標準 5" xfId="11" xr:uid="{00000000-0005-0000-0000-000010000000}"/>
    <cellStyle name="標準 6" xfId="12" xr:uid="{00000000-0005-0000-0000-000011000000}"/>
    <cellStyle name="標準 7" xfId="13" xr:uid="{00000000-0005-0000-0000-000012000000}"/>
    <cellStyle name="標準 8" xfId="14" xr:uid="{00000000-0005-0000-0000-000013000000}"/>
    <cellStyle name="標準 9" xfId="18" xr:uid="{00000000-0005-0000-0000-000014000000}"/>
  </cellStyles>
  <dxfs count="0"/>
  <tableStyles count="0" defaultTableStyle="TableStyleMedium2" defaultPivotStyle="PivotStyleLight16"/>
  <colors>
    <mruColors>
      <color rgb="FFCCFFCC"/>
      <color rgb="FFFAFEC6"/>
      <color rgb="FFE6EAFE"/>
      <color rgb="FFE1FFF4"/>
      <color rgb="FFF9FBC9"/>
      <color rgb="FFF5F9A5"/>
      <color rgb="FFFEF1E6"/>
      <color rgb="FFFEE2FB"/>
      <color rgb="FF0000FF"/>
      <color rgb="FFBAC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205740</xdr:colOff>
      <xdr:row>174</xdr:row>
      <xdr:rowOff>53340</xdr:rowOff>
    </xdr:from>
    <xdr:to>
      <xdr:col>61</xdr:col>
      <xdr:colOff>34270</xdr:colOff>
      <xdr:row>187</xdr:row>
      <xdr:rowOff>91440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73A47-1755-AE24-F853-4C39395E49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03" b="14850"/>
        <a:stretch>
          <a:fillRect/>
        </a:stretch>
      </xdr:blipFill>
      <xdr:spPr>
        <a:xfrm>
          <a:off x="6499860" y="29230320"/>
          <a:ext cx="4461490" cy="2019300"/>
        </a:xfrm>
        <a:prstGeom prst="rect">
          <a:avLst/>
        </a:prstGeom>
      </xdr:spPr>
    </xdr:pic>
    <xdr:clientData/>
  </xdr:twoCellAnchor>
  <xdr:twoCellAnchor editAs="oneCell">
    <xdr:from>
      <xdr:col>34</xdr:col>
      <xdr:colOff>38100</xdr:colOff>
      <xdr:row>265</xdr:row>
      <xdr:rowOff>137160</xdr:rowOff>
    </xdr:from>
    <xdr:to>
      <xdr:col>62</xdr:col>
      <xdr:colOff>91952</xdr:colOff>
      <xdr:row>289</xdr:row>
      <xdr:rowOff>83820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7952033-8779-9519-0948-E889DF8E27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2" t="18603" r="-200" b="7334"/>
        <a:stretch>
          <a:fillRect/>
        </a:stretch>
      </xdr:blipFill>
      <xdr:spPr>
        <a:xfrm>
          <a:off x="5920740" y="41277540"/>
          <a:ext cx="5235452" cy="3604260"/>
        </a:xfrm>
        <a:prstGeom prst="rect">
          <a:avLst/>
        </a:prstGeom>
      </xdr:spPr>
    </xdr:pic>
    <xdr:clientData/>
  </xdr:twoCellAnchor>
  <xdr:twoCellAnchor editAs="oneCell">
    <xdr:from>
      <xdr:col>41</xdr:col>
      <xdr:colOff>121918</xdr:colOff>
      <xdr:row>9</xdr:row>
      <xdr:rowOff>118107</xdr:rowOff>
    </xdr:from>
    <xdr:to>
      <xdr:col>58</xdr:col>
      <xdr:colOff>114300</xdr:colOff>
      <xdr:row>13</xdr:row>
      <xdr:rowOff>792480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65FA944-E8BD-6822-FF47-68A8B909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798" y="2007867"/>
          <a:ext cx="2324102" cy="1931673"/>
        </a:xfrm>
        <a:prstGeom prst="rect">
          <a:avLst/>
        </a:prstGeom>
      </xdr:spPr>
    </xdr:pic>
    <xdr:clientData/>
  </xdr:twoCellAnchor>
  <xdr:twoCellAnchor editAs="oneCell">
    <xdr:from>
      <xdr:col>21</xdr:col>
      <xdr:colOff>129540</xdr:colOff>
      <xdr:row>9</xdr:row>
      <xdr:rowOff>45718</xdr:rowOff>
    </xdr:from>
    <xdr:to>
      <xdr:col>35</xdr:col>
      <xdr:colOff>22860</xdr:colOff>
      <xdr:row>13</xdr:row>
      <xdr:rowOff>792480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79A64D5-4B66-68BC-1E35-0EDC01200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1" r="13475"/>
        <a:stretch>
          <a:fillRect/>
        </a:stretch>
      </xdr:blipFill>
      <xdr:spPr>
        <a:xfrm>
          <a:off x="4229100" y="1935478"/>
          <a:ext cx="1813560" cy="2004062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6</xdr:row>
      <xdr:rowOff>60960</xdr:rowOff>
    </xdr:from>
    <xdr:to>
      <xdr:col>4</xdr:col>
      <xdr:colOff>114300</xdr:colOff>
      <xdr:row>9</xdr:row>
      <xdr:rowOff>632459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63C102C-733E-79A5-B115-F20E407DD3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t="12090" r="2716" b="12865"/>
        <a:stretch>
          <a:fillRect/>
        </a:stretch>
      </xdr:blipFill>
      <xdr:spPr>
        <a:xfrm>
          <a:off x="236220" y="1363980"/>
          <a:ext cx="1645920" cy="115823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30479</xdr:rowOff>
    </xdr:from>
    <xdr:to>
      <xdr:col>4</xdr:col>
      <xdr:colOff>106680</xdr:colOff>
      <xdr:row>13</xdr:row>
      <xdr:rowOff>1242316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5198DF1-737E-107A-2E77-A378470CEF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87" t="25332" r="29764" b="34041"/>
        <a:stretch>
          <a:fillRect/>
        </a:stretch>
      </xdr:blipFill>
      <xdr:spPr>
        <a:xfrm>
          <a:off x="228600" y="3177539"/>
          <a:ext cx="1645920" cy="1211837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6</xdr:row>
      <xdr:rowOff>30480</xdr:rowOff>
    </xdr:from>
    <xdr:to>
      <xdr:col>39</xdr:col>
      <xdr:colOff>83820</xdr:colOff>
      <xdr:row>10</xdr:row>
      <xdr:rowOff>1288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6E73630-A5B3-3E35-8C5E-1ECBEFF47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6" t="3563" r="12893" b="36059"/>
        <a:stretch>
          <a:fillRect/>
        </a:stretch>
      </xdr:blipFill>
      <xdr:spPr>
        <a:xfrm>
          <a:off x="6332220" y="1333500"/>
          <a:ext cx="1661160" cy="1190008"/>
        </a:xfrm>
        <a:prstGeom prst="rect">
          <a:avLst/>
        </a:prstGeom>
      </xdr:spPr>
    </xdr:pic>
    <xdr:clientData/>
  </xdr:twoCellAnchor>
  <xdr:twoCellAnchor editAs="oneCell">
    <xdr:from>
      <xdr:col>36</xdr:col>
      <xdr:colOff>129540</xdr:colOff>
      <xdr:row>69</xdr:row>
      <xdr:rowOff>25584</xdr:rowOff>
    </xdr:from>
    <xdr:to>
      <xdr:col>40</xdr:col>
      <xdr:colOff>15240</xdr:colOff>
      <xdr:row>76</xdr:row>
      <xdr:rowOff>91438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302660D1-1E36-4DA1-851E-279A7413DC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3" t="24800" r="28555" b="31067"/>
        <a:stretch>
          <a:fillRect/>
        </a:stretch>
      </xdr:blipFill>
      <xdr:spPr>
        <a:xfrm>
          <a:off x="6286500" y="13040544"/>
          <a:ext cx="1775460" cy="1178374"/>
        </a:xfrm>
        <a:prstGeom prst="rect">
          <a:avLst/>
        </a:prstGeom>
      </xdr:spPr>
    </xdr:pic>
    <xdr:clientData/>
  </xdr:twoCellAnchor>
  <xdr:twoCellAnchor editAs="oneCell">
    <xdr:from>
      <xdr:col>21</xdr:col>
      <xdr:colOff>129540</xdr:colOff>
      <xdr:row>61</xdr:row>
      <xdr:rowOff>140232</xdr:rowOff>
    </xdr:from>
    <xdr:to>
      <xdr:col>35</xdr:col>
      <xdr:colOff>121920</xdr:colOff>
      <xdr:row>69</xdr:row>
      <xdr:rowOff>99059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A3373B4-2129-6C3A-017B-C56D63F7C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11" t="29600" r="31111" b="26000"/>
        <a:stretch>
          <a:fillRect/>
        </a:stretch>
      </xdr:blipFill>
      <xdr:spPr>
        <a:xfrm>
          <a:off x="4229100" y="11920752"/>
          <a:ext cx="1912620" cy="1193267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</xdr:colOff>
      <xdr:row>6</xdr:row>
      <xdr:rowOff>30479</xdr:rowOff>
    </xdr:from>
    <xdr:to>
      <xdr:col>19</xdr:col>
      <xdr:colOff>99060</xdr:colOff>
      <xdr:row>9</xdr:row>
      <xdr:rowOff>617220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40A7588-C618-CD44-8C9F-308D31D60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5" t="11111" r="7401" b="18560"/>
        <a:stretch>
          <a:fillRect/>
        </a:stretch>
      </xdr:blipFill>
      <xdr:spPr>
        <a:xfrm>
          <a:off x="2240280" y="1333499"/>
          <a:ext cx="1684020" cy="1173481"/>
        </a:xfrm>
        <a:prstGeom prst="rect">
          <a:avLst/>
        </a:prstGeom>
      </xdr:spPr>
    </xdr:pic>
    <xdr:clientData/>
  </xdr:twoCellAnchor>
  <xdr:twoCellAnchor editAs="oneCell">
    <xdr:from>
      <xdr:col>7</xdr:col>
      <xdr:colOff>45721</xdr:colOff>
      <xdr:row>13</xdr:row>
      <xdr:rowOff>53340</xdr:rowOff>
    </xdr:from>
    <xdr:to>
      <xdr:col>19</xdr:col>
      <xdr:colOff>76201</xdr:colOff>
      <xdr:row>13</xdr:row>
      <xdr:rowOff>1238116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E43493AF-7715-60BF-5CFB-2A9E740BF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48" t="4242" r="6109" b="24242"/>
        <a:stretch>
          <a:fillRect/>
        </a:stretch>
      </xdr:blipFill>
      <xdr:spPr>
        <a:xfrm>
          <a:off x="2225041" y="3200400"/>
          <a:ext cx="1676400" cy="1184776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</xdr:colOff>
      <xdr:row>112</xdr:row>
      <xdr:rowOff>151424</xdr:rowOff>
    </xdr:from>
    <xdr:to>
      <xdr:col>37</xdr:col>
      <xdr:colOff>464820</xdr:colOff>
      <xdr:row>120</xdr:row>
      <xdr:rowOff>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1F345899-4903-FECA-0365-00B9E2C48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00" t="22000" r="23101" b="39600"/>
        <a:stretch>
          <a:fillRect/>
        </a:stretch>
      </xdr:blipFill>
      <xdr:spPr>
        <a:xfrm>
          <a:off x="4549140" y="19765304"/>
          <a:ext cx="2209800" cy="1113496"/>
        </a:xfrm>
        <a:prstGeom prst="rect">
          <a:avLst/>
        </a:prstGeom>
      </xdr:spPr>
    </xdr:pic>
    <xdr:clientData/>
  </xdr:twoCellAnchor>
  <xdr:twoCellAnchor editAs="oneCell">
    <xdr:from>
      <xdr:col>35</xdr:col>
      <xdr:colOff>30480</xdr:colOff>
      <xdr:row>121</xdr:row>
      <xdr:rowOff>14150</xdr:rowOff>
    </xdr:from>
    <xdr:to>
      <xdr:col>40</xdr:col>
      <xdr:colOff>30480</xdr:colOff>
      <xdr:row>128</xdr:row>
      <xdr:rowOff>30479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77816934-E9CC-C833-8463-33EC66953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1" t="27567" r="23727" b="32295"/>
        <a:stretch>
          <a:fillRect/>
        </a:stretch>
      </xdr:blipFill>
      <xdr:spPr>
        <a:xfrm>
          <a:off x="6050280" y="21052970"/>
          <a:ext cx="2026920" cy="1136469"/>
        </a:xfrm>
        <a:prstGeom prst="rect">
          <a:avLst/>
        </a:prstGeom>
      </xdr:spPr>
    </xdr:pic>
    <xdr:clientData/>
  </xdr:twoCellAnchor>
  <xdr:twoCellAnchor editAs="oneCell">
    <xdr:from>
      <xdr:col>37</xdr:col>
      <xdr:colOff>281940</xdr:colOff>
      <xdr:row>21</xdr:row>
      <xdr:rowOff>109668</xdr:rowOff>
    </xdr:from>
    <xdr:to>
      <xdr:col>43</xdr:col>
      <xdr:colOff>60960</xdr:colOff>
      <xdr:row>29</xdr:row>
      <xdr:rowOff>99060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B0462B8E-288E-98DD-D294-B3D010750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86" t="22279" r="15576" b="29033"/>
        <a:stretch>
          <a:fillRect/>
        </a:stretch>
      </xdr:blipFill>
      <xdr:spPr>
        <a:xfrm>
          <a:off x="6576060" y="5740848"/>
          <a:ext cx="1943100" cy="1261932"/>
        </a:xfrm>
        <a:prstGeom prst="rect">
          <a:avLst/>
        </a:prstGeom>
      </xdr:spPr>
    </xdr:pic>
    <xdr:clientData/>
  </xdr:twoCellAnchor>
  <xdr:twoCellAnchor editAs="oneCell">
    <xdr:from>
      <xdr:col>23</xdr:col>
      <xdr:colOff>114300</xdr:colOff>
      <xdr:row>15</xdr:row>
      <xdr:rowOff>122590</xdr:rowOff>
    </xdr:from>
    <xdr:to>
      <xdr:col>37</xdr:col>
      <xdr:colOff>121920</xdr:colOff>
      <xdr:row>22</xdr:row>
      <xdr:rowOff>114300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FDFDDD49-7AB8-AEB8-C166-DAC42B82F2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00" t="27467" r="34400" b="30133"/>
        <a:stretch>
          <a:fillRect/>
        </a:stretch>
      </xdr:blipFill>
      <xdr:spPr>
        <a:xfrm>
          <a:off x="4488180" y="4686970"/>
          <a:ext cx="1927860" cy="1218530"/>
        </a:xfrm>
        <a:prstGeom prst="rect">
          <a:avLst/>
        </a:prstGeom>
      </xdr:spPr>
    </xdr:pic>
    <xdr:clientData/>
  </xdr:twoCellAnchor>
  <xdr:twoCellAnchor editAs="oneCell">
    <xdr:from>
      <xdr:col>26</xdr:col>
      <xdr:colOff>30480</xdr:colOff>
      <xdr:row>195</xdr:row>
      <xdr:rowOff>30480</xdr:rowOff>
    </xdr:from>
    <xdr:to>
      <xdr:col>38</xdr:col>
      <xdr:colOff>190500</xdr:colOff>
      <xdr:row>203</xdr:row>
      <xdr:rowOff>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C509805C-4259-B32B-37E2-A2BC31C0D1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02" t="27108" r="15838" b="31387"/>
        <a:stretch>
          <a:fillRect/>
        </a:stretch>
      </xdr:blipFill>
      <xdr:spPr>
        <a:xfrm>
          <a:off x="4815840" y="32407860"/>
          <a:ext cx="2392680" cy="1219200"/>
        </a:xfrm>
        <a:prstGeom prst="rect">
          <a:avLst/>
        </a:prstGeom>
      </xdr:spPr>
    </xdr:pic>
    <xdr:clientData/>
  </xdr:twoCellAnchor>
  <xdr:twoCellAnchor editAs="oneCell">
    <xdr:from>
      <xdr:col>34</xdr:col>
      <xdr:colOff>38100</xdr:colOff>
      <xdr:row>203</xdr:row>
      <xdr:rowOff>147795</xdr:rowOff>
    </xdr:from>
    <xdr:to>
      <xdr:col>41</xdr:col>
      <xdr:colOff>68580</xdr:colOff>
      <xdr:row>211</xdr:row>
      <xdr:rowOff>30480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256B02BD-2A2C-980D-D520-D9AB174D0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10" t="25927" r="19238" b="28232"/>
        <a:stretch>
          <a:fillRect/>
        </a:stretch>
      </xdr:blipFill>
      <xdr:spPr>
        <a:xfrm>
          <a:off x="5920740" y="33774855"/>
          <a:ext cx="2331720" cy="116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30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2" customHeight="1" x14ac:dyDescent="0.2"/>
  <cols>
    <col min="1" max="1" width="1" style="115" customWidth="1"/>
    <col min="2" max="2" width="1.77734375" style="115" customWidth="1"/>
    <col min="3" max="3" width="10" style="115" customWidth="1"/>
    <col min="4" max="4" width="13" style="115" customWidth="1"/>
    <col min="5" max="37" width="2" style="115" customWidth="1"/>
    <col min="38" max="38" width="10.5546875" style="115" customWidth="1"/>
    <col min="39" max="39" width="13" style="115" customWidth="1"/>
    <col min="40" max="72" width="2" style="115" customWidth="1"/>
    <col min="73" max="89" width="1.77734375" style="115" customWidth="1"/>
    <col min="90" max="16384" width="9" style="115"/>
  </cols>
  <sheetData>
    <row r="1" spans="1:67" s="12" customFormat="1" ht="29.25" customHeight="1" x14ac:dyDescent="0.2">
      <c r="B1" s="108"/>
      <c r="C1" s="13" t="s">
        <v>366</v>
      </c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  <c r="T1" s="16"/>
      <c r="U1" s="16"/>
      <c r="V1" s="16"/>
      <c r="W1" s="16"/>
      <c r="X1" s="16"/>
      <c r="Y1" s="16"/>
      <c r="Z1" s="16"/>
      <c r="AA1" s="17"/>
      <c r="AB1" s="17"/>
      <c r="AC1" s="17"/>
      <c r="AD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8"/>
      <c r="BD1" s="18"/>
      <c r="BE1" s="18"/>
      <c r="BF1" s="18"/>
      <c r="BG1" s="18"/>
      <c r="BH1" s="18"/>
      <c r="BI1" s="19"/>
    </row>
    <row r="2" spans="1:67" s="12" customFormat="1" ht="27.75" customHeight="1" x14ac:dyDescent="0.2">
      <c r="C2" s="20" t="s">
        <v>367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6"/>
      <c r="T2" s="16"/>
      <c r="U2" s="16"/>
      <c r="V2" s="16"/>
      <c r="W2" s="16"/>
      <c r="X2" s="16"/>
      <c r="Y2" s="16"/>
      <c r="Z2" s="17"/>
      <c r="AA2" s="17"/>
      <c r="AB2" s="17"/>
      <c r="AC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8"/>
      <c r="BI2" s="18"/>
      <c r="BJ2" s="18"/>
      <c r="BK2" s="18"/>
      <c r="BL2" s="18"/>
      <c r="BM2" s="18"/>
      <c r="BN2" s="19"/>
    </row>
    <row r="3" spans="1:67" s="12" customFormat="1" ht="3.75" customHeight="1" x14ac:dyDescent="0.2">
      <c r="C3" s="15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7"/>
      <c r="AA3" s="17"/>
      <c r="AB3" s="17"/>
      <c r="AC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8"/>
      <c r="BJ3" s="18"/>
      <c r="BK3" s="18"/>
      <c r="BL3" s="18"/>
      <c r="BM3" s="18"/>
      <c r="BN3" s="18"/>
      <c r="BO3" s="21"/>
    </row>
    <row r="4" spans="1:67" s="22" customFormat="1" ht="16.5" customHeight="1" x14ac:dyDescent="0.2">
      <c r="B4" s="24" t="s">
        <v>48</v>
      </c>
      <c r="C4" s="23"/>
      <c r="D4" s="23"/>
      <c r="E4" s="23"/>
      <c r="F4" s="24"/>
      <c r="G4" s="24"/>
      <c r="H4" s="23" t="s">
        <v>49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4"/>
      <c r="W4" s="23" t="s">
        <v>50</v>
      </c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4"/>
      <c r="AK4" s="24"/>
      <c r="AL4" s="24" t="s">
        <v>51</v>
      </c>
      <c r="AM4" s="24"/>
      <c r="AQ4" s="23" t="s">
        <v>368</v>
      </c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1:67" s="25" customFormat="1" ht="13.2" customHeight="1" x14ac:dyDescent="0.2">
      <c r="C5" s="223" t="s">
        <v>110</v>
      </c>
      <c r="D5" s="365" t="s">
        <v>340</v>
      </c>
      <c r="E5" s="373"/>
      <c r="F5" s="222"/>
      <c r="G5" s="222"/>
      <c r="H5" s="363" t="s">
        <v>385</v>
      </c>
      <c r="I5" s="364"/>
      <c r="J5" s="364"/>
      <c r="K5" s="364"/>
      <c r="L5" s="364"/>
      <c r="M5" s="364"/>
      <c r="N5" s="365" t="s">
        <v>335</v>
      </c>
      <c r="O5" s="365"/>
      <c r="P5" s="365"/>
      <c r="Q5" s="365"/>
      <c r="R5" s="365"/>
      <c r="S5" s="365"/>
      <c r="T5" s="366"/>
      <c r="U5" s="26"/>
      <c r="V5" s="26"/>
      <c r="W5" s="363" t="s">
        <v>387</v>
      </c>
      <c r="X5" s="364"/>
      <c r="Y5" s="364"/>
      <c r="Z5" s="364"/>
      <c r="AA5" s="364"/>
      <c r="AB5" s="364"/>
      <c r="AC5" s="365" t="s">
        <v>77</v>
      </c>
      <c r="AD5" s="365"/>
      <c r="AE5" s="365"/>
      <c r="AF5" s="365"/>
      <c r="AG5" s="365"/>
      <c r="AH5" s="365"/>
      <c r="AI5" s="366"/>
      <c r="AJ5" s="222"/>
      <c r="AK5" s="224"/>
      <c r="AL5" s="223" t="s">
        <v>390</v>
      </c>
      <c r="AM5" s="365" t="s">
        <v>375</v>
      </c>
      <c r="AN5" s="373"/>
      <c r="AQ5" s="363" t="s">
        <v>391</v>
      </c>
      <c r="AR5" s="364"/>
      <c r="AS5" s="364"/>
      <c r="AT5" s="364"/>
      <c r="AU5" s="364"/>
      <c r="AV5" s="364"/>
      <c r="AW5" s="365" t="s">
        <v>392</v>
      </c>
      <c r="AX5" s="365"/>
      <c r="AY5" s="365"/>
      <c r="AZ5" s="365"/>
      <c r="BA5" s="365"/>
      <c r="BB5" s="365"/>
      <c r="BC5" s="366"/>
    </row>
    <row r="6" spans="1:67" s="25" customFormat="1" ht="13.2" customHeight="1" x14ac:dyDescent="0.2">
      <c r="C6" s="162" t="s">
        <v>363</v>
      </c>
      <c r="D6" s="369" t="s">
        <v>72</v>
      </c>
      <c r="E6" s="376"/>
      <c r="F6" s="222"/>
      <c r="G6" s="222"/>
      <c r="H6" s="367" t="s">
        <v>386</v>
      </c>
      <c r="I6" s="368"/>
      <c r="J6" s="368"/>
      <c r="K6" s="368"/>
      <c r="L6" s="368"/>
      <c r="M6" s="368"/>
      <c r="N6" s="369" t="s">
        <v>335</v>
      </c>
      <c r="O6" s="369"/>
      <c r="P6" s="369"/>
      <c r="Q6" s="369"/>
      <c r="R6" s="369"/>
      <c r="S6" s="369"/>
      <c r="T6" s="370"/>
      <c r="U6" s="26"/>
      <c r="V6" s="26"/>
      <c r="W6" s="367" t="s">
        <v>388</v>
      </c>
      <c r="X6" s="368"/>
      <c r="Y6" s="368"/>
      <c r="Z6" s="368"/>
      <c r="AA6" s="368"/>
      <c r="AB6" s="368"/>
      <c r="AC6" s="369" t="s">
        <v>77</v>
      </c>
      <c r="AD6" s="369"/>
      <c r="AE6" s="369"/>
      <c r="AF6" s="369"/>
      <c r="AG6" s="369"/>
      <c r="AH6" s="369"/>
      <c r="AI6" s="370"/>
      <c r="AJ6" s="222"/>
      <c r="AK6" s="224"/>
      <c r="AL6" s="162" t="s">
        <v>376</v>
      </c>
      <c r="AM6" s="369" t="s">
        <v>375</v>
      </c>
      <c r="AN6" s="376"/>
      <c r="AQ6" s="367" t="s">
        <v>393</v>
      </c>
      <c r="AR6" s="368"/>
      <c r="AS6" s="368"/>
      <c r="AT6" s="368"/>
      <c r="AU6" s="368"/>
      <c r="AV6" s="368"/>
      <c r="AW6" s="369" t="s">
        <v>392</v>
      </c>
      <c r="AX6" s="369"/>
      <c r="AY6" s="369"/>
      <c r="AZ6" s="369"/>
      <c r="BA6" s="369"/>
      <c r="BB6" s="369"/>
      <c r="BC6" s="370"/>
    </row>
    <row r="7" spans="1:67" s="25" customFormat="1" ht="19.95" customHeight="1" x14ac:dyDescent="0.2">
      <c r="C7" s="371"/>
      <c r="D7" s="372"/>
      <c r="E7" s="373"/>
      <c r="F7" s="222"/>
      <c r="G7" s="222"/>
      <c r="H7" s="371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3"/>
      <c r="U7" s="26"/>
      <c r="V7" s="26"/>
      <c r="W7" s="27" t="s">
        <v>54</v>
      </c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107"/>
      <c r="AJ7" s="222"/>
      <c r="AK7" s="26"/>
      <c r="AL7" s="371"/>
      <c r="AM7" s="372"/>
      <c r="AN7" s="373"/>
      <c r="AQ7" s="27" t="s">
        <v>369</v>
      </c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107"/>
    </row>
    <row r="8" spans="1:67" s="25" customFormat="1" ht="13.2" customHeight="1" x14ac:dyDescent="0.2">
      <c r="C8" s="374"/>
      <c r="D8" s="362"/>
      <c r="E8" s="375"/>
      <c r="F8" s="222"/>
      <c r="G8" s="222"/>
      <c r="H8" s="374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75"/>
      <c r="U8" s="26"/>
      <c r="V8" s="26"/>
      <c r="W8" s="363" t="s">
        <v>377</v>
      </c>
      <c r="X8" s="364"/>
      <c r="Y8" s="364"/>
      <c r="Z8" s="364"/>
      <c r="AA8" s="364"/>
      <c r="AB8" s="364"/>
      <c r="AC8" s="365" t="s">
        <v>77</v>
      </c>
      <c r="AD8" s="365"/>
      <c r="AE8" s="365"/>
      <c r="AF8" s="365"/>
      <c r="AG8" s="365"/>
      <c r="AH8" s="365"/>
      <c r="AI8" s="366"/>
      <c r="AJ8" s="222"/>
      <c r="AK8" s="26"/>
      <c r="AL8" s="374"/>
      <c r="AM8" s="362"/>
      <c r="AN8" s="375"/>
      <c r="AQ8" s="363" t="s">
        <v>364</v>
      </c>
      <c r="AR8" s="364"/>
      <c r="AS8" s="364"/>
      <c r="AT8" s="364"/>
      <c r="AU8" s="364"/>
      <c r="AV8" s="364"/>
      <c r="AW8" s="365" t="s">
        <v>392</v>
      </c>
      <c r="AX8" s="365"/>
      <c r="AY8" s="365"/>
      <c r="AZ8" s="365"/>
      <c r="BA8" s="365"/>
      <c r="BB8" s="365"/>
      <c r="BC8" s="366"/>
    </row>
    <row r="9" spans="1:67" s="25" customFormat="1" ht="13.2" customHeight="1" x14ac:dyDescent="0.2">
      <c r="C9" s="374"/>
      <c r="D9" s="362"/>
      <c r="E9" s="375"/>
      <c r="F9" s="222"/>
      <c r="G9" s="222"/>
      <c r="H9" s="374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75"/>
      <c r="U9" s="26"/>
      <c r="V9" s="26"/>
      <c r="W9" s="367" t="s">
        <v>378</v>
      </c>
      <c r="X9" s="368"/>
      <c r="Y9" s="368"/>
      <c r="Z9" s="368"/>
      <c r="AA9" s="368"/>
      <c r="AB9" s="368"/>
      <c r="AC9" s="369" t="s">
        <v>77</v>
      </c>
      <c r="AD9" s="369"/>
      <c r="AE9" s="369"/>
      <c r="AF9" s="369"/>
      <c r="AG9" s="369"/>
      <c r="AH9" s="369"/>
      <c r="AI9" s="370"/>
      <c r="AJ9" s="222"/>
      <c r="AK9" s="26"/>
      <c r="AL9" s="374"/>
      <c r="AM9" s="362"/>
      <c r="AN9" s="375"/>
      <c r="AQ9" s="367" t="s">
        <v>365</v>
      </c>
      <c r="AR9" s="368"/>
      <c r="AS9" s="368"/>
      <c r="AT9" s="368"/>
      <c r="AU9" s="368"/>
      <c r="AV9" s="368"/>
      <c r="AW9" s="369" t="s">
        <v>392</v>
      </c>
      <c r="AX9" s="369"/>
      <c r="AY9" s="369"/>
      <c r="AZ9" s="369"/>
      <c r="BA9" s="369"/>
      <c r="BB9" s="369"/>
      <c r="BC9" s="370"/>
    </row>
    <row r="10" spans="1:67" s="25" customFormat="1" ht="49.95" customHeight="1" x14ac:dyDescent="0.2">
      <c r="C10" s="367"/>
      <c r="D10" s="368"/>
      <c r="E10" s="376"/>
      <c r="F10" s="222"/>
      <c r="G10" s="222"/>
      <c r="H10" s="367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76"/>
      <c r="U10" s="26"/>
      <c r="V10" s="26"/>
      <c r="W10" s="359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1"/>
      <c r="AJ10" s="222"/>
      <c r="AK10" s="26"/>
      <c r="AL10" s="367"/>
      <c r="AM10" s="368"/>
      <c r="AN10" s="376"/>
      <c r="AQ10" s="359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1"/>
    </row>
    <row r="11" spans="1:67" s="22" customFormat="1" ht="23.25" customHeight="1" x14ac:dyDescent="0.2">
      <c r="B11" s="24" t="s">
        <v>52</v>
      </c>
      <c r="C11" s="107"/>
      <c r="D11" s="107"/>
      <c r="E11" s="107"/>
      <c r="F11" s="24"/>
      <c r="G11" s="24"/>
      <c r="H11" s="27" t="s">
        <v>53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107"/>
      <c r="T11" s="27"/>
      <c r="U11" s="24"/>
      <c r="V11" s="24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24"/>
      <c r="AK11" s="24"/>
      <c r="AL11" s="23" t="s">
        <v>55</v>
      </c>
    </row>
    <row r="12" spans="1:67" s="25" customFormat="1" ht="13.2" customHeight="1" x14ac:dyDescent="0.2">
      <c r="C12" s="223" t="s">
        <v>370</v>
      </c>
      <c r="D12" s="365" t="s">
        <v>371</v>
      </c>
      <c r="E12" s="373"/>
      <c r="F12" s="222"/>
      <c r="G12" s="222"/>
      <c r="H12" s="363" t="s">
        <v>382</v>
      </c>
      <c r="I12" s="364"/>
      <c r="J12" s="364"/>
      <c r="K12" s="364"/>
      <c r="L12" s="364"/>
      <c r="M12" s="364"/>
      <c r="N12" s="365" t="s">
        <v>25</v>
      </c>
      <c r="O12" s="365"/>
      <c r="P12" s="365"/>
      <c r="Q12" s="365"/>
      <c r="R12" s="365"/>
      <c r="S12" s="365"/>
      <c r="T12" s="366"/>
      <c r="U12" s="26"/>
      <c r="V12" s="26"/>
      <c r="W12" s="362"/>
      <c r="X12" s="362"/>
      <c r="Y12" s="362"/>
      <c r="Z12" s="362"/>
      <c r="AA12" s="362"/>
      <c r="AB12" s="362"/>
      <c r="AC12" s="431"/>
      <c r="AD12" s="431"/>
      <c r="AE12" s="431"/>
      <c r="AF12" s="431"/>
      <c r="AG12" s="431"/>
      <c r="AH12" s="431"/>
      <c r="AI12" s="431"/>
      <c r="AJ12" s="222"/>
      <c r="AK12" s="224"/>
      <c r="AL12" s="223" t="s">
        <v>380</v>
      </c>
      <c r="AM12" s="365" t="s">
        <v>361</v>
      </c>
      <c r="AN12" s="373"/>
    </row>
    <row r="13" spans="1:67" s="25" customFormat="1" ht="13.2" customHeight="1" x14ac:dyDescent="0.2">
      <c r="C13" s="162" t="s">
        <v>372</v>
      </c>
      <c r="D13" s="369" t="s">
        <v>373</v>
      </c>
      <c r="E13" s="376"/>
      <c r="F13" s="222"/>
      <c r="G13" s="222"/>
      <c r="H13" s="367" t="s">
        <v>383</v>
      </c>
      <c r="I13" s="368"/>
      <c r="J13" s="368"/>
      <c r="K13" s="368"/>
      <c r="L13" s="368"/>
      <c r="M13" s="368"/>
      <c r="N13" s="369" t="s">
        <v>104</v>
      </c>
      <c r="O13" s="369"/>
      <c r="P13" s="369"/>
      <c r="Q13" s="369"/>
      <c r="R13" s="369"/>
      <c r="S13" s="369"/>
      <c r="T13" s="370"/>
      <c r="U13" s="26"/>
      <c r="V13" s="26"/>
      <c r="W13" s="362"/>
      <c r="X13" s="362"/>
      <c r="Y13" s="362"/>
      <c r="Z13" s="362"/>
      <c r="AA13" s="362"/>
      <c r="AB13" s="362"/>
      <c r="AC13" s="431"/>
      <c r="AD13" s="431"/>
      <c r="AE13" s="431"/>
      <c r="AF13" s="431"/>
      <c r="AG13" s="431"/>
      <c r="AH13" s="431"/>
      <c r="AI13" s="431"/>
      <c r="AJ13" s="222"/>
      <c r="AK13" s="224"/>
      <c r="AL13" s="162" t="s">
        <v>381</v>
      </c>
      <c r="AM13" s="369" t="s">
        <v>361</v>
      </c>
      <c r="AN13" s="376"/>
    </row>
    <row r="14" spans="1:67" s="25" customFormat="1" ht="100.05" customHeight="1" x14ac:dyDescent="0.2">
      <c r="C14" s="332"/>
      <c r="D14" s="333"/>
      <c r="E14" s="334"/>
      <c r="F14" s="222"/>
      <c r="G14" s="222"/>
      <c r="H14" s="359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1"/>
      <c r="U14" s="26"/>
      <c r="V14" s="26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222"/>
      <c r="AK14" s="26"/>
      <c r="AL14" s="359"/>
      <c r="AM14" s="360"/>
      <c r="AN14" s="361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</row>
    <row r="16" spans="1:67" s="5" customFormat="1" ht="13.95" customHeight="1" thickBot="1" x14ac:dyDescent="0.25">
      <c r="A16" s="106"/>
      <c r="B16" s="106" t="s">
        <v>80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</row>
    <row r="18" spans="2:70" ht="21.6" customHeight="1" x14ac:dyDescent="0.2"/>
    <row r="20" spans="2:70" ht="12" customHeight="1" x14ac:dyDescent="0.2">
      <c r="C20" s="110"/>
      <c r="D20" s="111"/>
      <c r="E20" s="166"/>
      <c r="F20" s="166"/>
      <c r="G20" s="166"/>
      <c r="H20" s="166"/>
      <c r="I20" s="112"/>
      <c r="J20" s="112"/>
      <c r="K20" s="112"/>
      <c r="L20" s="112"/>
      <c r="M20" s="112"/>
      <c r="N20" s="112"/>
      <c r="O20" s="112"/>
      <c r="P20" s="112"/>
      <c r="Q20" s="112"/>
      <c r="R20" s="113"/>
      <c r="S20" s="114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17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</row>
    <row r="21" spans="2:70" ht="13.05" customHeight="1" thickBot="1" x14ac:dyDescent="0.25">
      <c r="C21" s="335" t="s">
        <v>213</v>
      </c>
      <c r="D21" s="336" t="s">
        <v>214</v>
      </c>
      <c r="E21" s="511" t="s">
        <v>21</v>
      </c>
      <c r="F21" s="512"/>
      <c r="G21" s="512"/>
      <c r="H21" s="513"/>
      <c r="I21" s="245"/>
      <c r="J21" s="245"/>
      <c r="K21" s="245"/>
      <c r="L21" s="245"/>
      <c r="M21" s="245"/>
      <c r="N21" s="245"/>
      <c r="O21" s="245"/>
      <c r="P21" s="245"/>
      <c r="Q21" s="112"/>
      <c r="R21" s="113"/>
      <c r="S21" s="114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17"/>
      <c r="AN21" s="514" t="s">
        <v>11</v>
      </c>
      <c r="AO21" s="514"/>
      <c r="AP21" s="514"/>
      <c r="AQ21" s="514"/>
      <c r="AR21" s="514"/>
      <c r="AS21" s="514"/>
      <c r="AT21" s="514"/>
      <c r="AU21" s="514"/>
      <c r="AV21" s="514"/>
      <c r="AW21" s="514"/>
      <c r="AX21" s="514"/>
      <c r="AY21" s="514"/>
      <c r="AZ21" s="514"/>
      <c r="BA21" s="514"/>
      <c r="BB21" s="514"/>
      <c r="BC21" s="514"/>
      <c r="BD21" s="514"/>
      <c r="BE21" s="514"/>
      <c r="BF21" s="514"/>
      <c r="BG21" s="514"/>
    </row>
    <row r="22" spans="2:70" ht="13.05" customHeight="1" thickTop="1" thickBot="1" x14ac:dyDescent="0.25">
      <c r="C22" s="337" t="s">
        <v>212</v>
      </c>
      <c r="D22" s="338" t="s">
        <v>211</v>
      </c>
      <c r="E22" s="507"/>
      <c r="F22" s="504"/>
      <c r="G22" s="504"/>
      <c r="H22" s="505"/>
      <c r="I22" s="298"/>
      <c r="J22" s="299">
        <v>21</v>
      </c>
      <c r="K22" s="300">
        <v>21</v>
      </c>
      <c r="L22" s="245"/>
      <c r="M22" s="245"/>
      <c r="N22" s="245"/>
      <c r="O22" s="245"/>
      <c r="P22" s="245"/>
      <c r="Q22" s="112"/>
      <c r="R22" s="113"/>
      <c r="S22" s="114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17"/>
      <c r="AN22" s="514"/>
      <c r="AO22" s="514"/>
      <c r="AP22" s="514"/>
      <c r="AQ22" s="514"/>
      <c r="AR22" s="514"/>
      <c r="AS22" s="514"/>
      <c r="AT22" s="514"/>
      <c r="AU22" s="514"/>
      <c r="AV22" s="514"/>
      <c r="AW22" s="514"/>
      <c r="AX22" s="514"/>
      <c r="AY22" s="514"/>
      <c r="AZ22" s="514"/>
      <c r="BA22" s="514"/>
      <c r="BB22" s="514"/>
      <c r="BC22" s="514"/>
      <c r="BD22" s="514"/>
      <c r="BE22" s="514"/>
      <c r="BF22" s="514"/>
      <c r="BG22" s="514"/>
    </row>
    <row r="23" spans="2:70" ht="13.05" customHeight="1" thickTop="1" x14ac:dyDescent="0.2">
      <c r="C23" s="339" t="s">
        <v>180</v>
      </c>
      <c r="D23" s="340" t="s">
        <v>344</v>
      </c>
      <c r="E23" s="511" t="s">
        <v>357</v>
      </c>
      <c r="F23" s="512"/>
      <c r="G23" s="512"/>
      <c r="H23" s="513"/>
      <c r="I23" s="262"/>
      <c r="J23" s="263">
        <v>15</v>
      </c>
      <c r="K23" s="264">
        <v>18</v>
      </c>
      <c r="L23" s="248"/>
      <c r="M23" s="249"/>
      <c r="N23" s="250"/>
      <c r="O23" s="251"/>
      <c r="P23" s="251"/>
      <c r="Q23" s="120" t="s">
        <v>10</v>
      </c>
      <c r="R23" s="218"/>
      <c r="S23" s="218"/>
      <c r="T23" s="218"/>
      <c r="U23" s="218"/>
      <c r="V23" s="218"/>
      <c r="W23" s="121"/>
      <c r="X23" s="121"/>
      <c r="Y23" s="121"/>
      <c r="Z23" s="121"/>
      <c r="AA23" s="122"/>
      <c r="AB23" s="123"/>
      <c r="AC23" s="220"/>
      <c r="AD23" s="220"/>
      <c r="AE23" s="220"/>
      <c r="AF23" s="220"/>
      <c r="AG23" s="220"/>
      <c r="AH23" s="124"/>
      <c r="AN23" s="514"/>
      <c r="AO23" s="514"/>
      <c r="AP23" s="514"/>
      <c r="AQ23" s="514"/>
      <c r="AR23" s="514"/>
      <c r="AS23" s="514"/>
      <c r="AT23" s="514"/>
      <c r="AU23" s="514"/>
      <c r="AV23" s="514"/>
      <c r="AW23" s="514"/>
      <c r="AX23" s="514"/>
      <c r="AY23" s="514"/>
      <c r="AZ23" s="514"/>
      <c r="BA23" s="514"/>
      <c r="BB23" s="514"/>
      <c r="BC23" s="514"/>
      <c r="BD23" s="514"/>
      <c r="BE23" s="514"/>
      <c r="BF23" s="514"/>
      <c r="BG23" s="514"/>
      <c r="BH23" s="169"/>
    </row>
    <row r="24" spans="2:70" ht="13.05" customHeight="1" thickBot="1" x14ac:dyDescent="0.2">
      <c r="C24" s="341" t="s">
        <v>179</v>
      </c>
      <c r="D24" s="342" t="s">
        <v>344</v>
      </c>
      <c r="E24" s="507"/>
      <c r="F24" s="504"/>
      <c r="G24" s="504"/>
      <c r="H24" s="505"/>
      <c r="I24" s="252"/>
      <c r="J24" s="253"/>
      <c r="K24" s="253"/>
      <c r="L24" s="265">
        <v>21</v>
      </c>
      <c r="M24" s="265">
        <v>20</v>
      </c>
      <c r="N24" s="266">
        <v>19</v>
      </c>
      <c r="O24" s="255"/>
      <c r="P24" s="255"/>
      <c r="Q24" s="381" t="str">
        <f>C27</f>
        <v>権田光輔</v>
      </c>
      <c r="R24" s="382"/>
      <c r="S24" s="382"/>
      <c r="T24" s="382"/>
      <c r="U24" s="382"/>
      <c r="V24" s="382"/>
      <c r="W24" s="383" t="str">
        <f>D27</f>
        <v>South club</v>
      </c>
      <c r="X24" s="383"/>
      <c r="Y24" s="383"/>
      <c r="Z24" s="383"/>
      <c r="AA24" s="383"/>
      <c r="AB24" s="383"/>
      <c r="AC24" s="384"/>
      <c r="AD24" s="221"/>
      <c r="AE24" s="109"/>
      <c r="AF24" s="109"/>
      <c r="AG24" s="109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514"/>
      <c r="AY24" s="514"/>
      <c r="AZ24" s="514"/>
      <c r="BA24" s="514"/>
      <c r="BB24" s="514"/>
      <c r="BC24" s="514"/>
      <c r="BD24" s="514"/>
      <c r="BE24" s="514"/>
      <c r="BF24" s="514"/>
      <c r="BG24" s="514"/>
      <c r="BH24" s="169"/>
    </row>
    <row r="25" spans="2:70" ht="13.05" customHeight="1" thickTop="1" x14ac:dyDescent="0.2">
      <c r="C25" s="339" t="s">
        <v>87</v>
      </c>
      <c r="D25" s="340" t="s">
        <v>347</v>
      </c>
      <c r="E25" s="511" t="s">
        <v>23</v>
      </c>
      <c r="F25" s="512"/>
      <c r="G25" s="512"/>
      <c r="H25" s="513"/>
      <c r="I25" s="256"/>
      <c r="J25" s="257"/>
      <c r="K25" s="257"/>
      <c r="L25" s="265">
        <v>19</v>
      </c>
      <c r="M25" s="265">
        <v>21</v>
      </c>
      <c r="N25" s="306">
        <v>21</v>
      </c>
      <c r="O25" s="305"/>
      <c r="P25" s="329"/>
      <c r="Q25" s="377" t="str">
        <f>C28</f>
        <v>蓮沼紗季</v>
      </c>
      <c r="R25" s="378"/>
      <c r="S25" s="378"/>
      <c r="T25" s="378"/>
      <c r="U25" s="378"/>
      <c r="V25" s="378"/>
      <c r="W25" s="379" t="str">
        <f>D28</f>
        <v>ベルックス</v>
      </c>
      <c r="X25" s="379"/>
      <c r="Y25" s="379"/>
      <c r="Z25" s="379"/>
      <c r="AA25" s="379"/>
      <c r="AB25" s="379"/>
      <c r="AC25" s="380"/>
      <c r="AD25" s="159"/>
      <c r="AE25" s="109"/>
      <c r="AF25" s="109"/>
      <c r="AG25" s="109"/>
      <c r="AN25" s="517" t="s">
        <v>354</v>
      </c>
      <c r="AO25" s="517"/>
      <c r="AP25" s="517"/>
      <c r="AQ25" s="517"/>
      <c r="AR25" s="517"/>
      <c r="AS25" s="517"/>
      <c r="AT25" s="517"/>
      <c r="AU25" s="517"/>
      <c r="AV25" s="517"/>
      <c r="AW25" s="517"/>
      <c r="AX25" s="517"/>
      <c r="AY25" s="517"/>
      <c r="AZ25" s="517"/>
      <c r="BA25" s="517"/>
      <c r="BB25" s="517"/>
      <c r="BC25" s="517"/>
      <c r="BD25" s="517"/>
      <c r="BE25" s="517"/>
      <c r="BF25" s="517"/>
      <c r="BG25" s="517"/>
      <c r="BH25" s="169"/>
    </row>
    <row r="26" spans="2:70" ht="13.05" customHeight="1" thickBot="1" x14ac:dyDescent="0.25">
      <c r="C26" s="341" t="s">
        <v>257</v>
      </c>
      <c r="D26" s="342" t="s">
        <v>348</v>
      </c>
      <c r="E26" s="507"/>
      <c r="F26" s="504"/>
      <c r="G26" s="504"/>
      <c r="H26" s="505"/>
      <c r="I26" s="259"/>
      <c r="J26" s="260">
        <v>16</v>
      </c>
      <c r="K26" s="261">
        <v>17</v>
      </c>
      <c r="L26" s="330"/>
      <c r="M26" s="330"/>
      <c r="N26" s="319"/>
      <c r="O26" s="258"/>
      <c r="P26" s="258"/>
      <c r="Q26" s="127" t="s">
        <v>9</v>
      </c>
      <c r="R26" s="219"/>
      <c r="S26" s="219"/>
      <c r="T26" s="219"/>
      <c r="U26" s="219"/>
      <c r="V26" s="219"/>
      <c r="W26" s="128"/>
      <c r="X26" s="128"/>
      <c r="Y26" s="129"/>
      <c r="Z26" s="171"/>
      <c r="AA26" s="171"/>
      <c r="AB26" s="130"/>
      <c r="AC26" s="124"/>
      <c r="AD26" s="124"/>
      <c r="AN26" s="517"/>
      <c r="AO26" s="517"/>
      <c r="AP26" s="517"/>
      <c r="AQ26" s="517"/>
      <c r="AR26" s="517"/>
      <c r="AS26" s="517"/>
      <c r="AT26" s="517"/>
      <c r="AU26" s="517"/>
      <c r="AV26" s="517"/>
      <c r="AW26" s="517"/>
      <c r="AX26" s="517"/>
      <c r="AY26" s="517"/>
      <c r="AZ26" s="517"/>
      <c r="BA26" s="517"/>
      <c r="BB26" s="517"/>
      <c r="BC26" s="517"/>
      <c r="BD26" s="517"/>
      <c r="BE26" s="517"/>
      <c r="BF26" s="517"/>
      <c r="BG26" s="517"/>
      <c r="BH26" s="169"/>
    </row>
    <row r="27" spans="2:70" ht="13.05" customHeight="1" thickTop="1" thickBot="1" x14ac:dyDescent="0.2">
      <c r="C27" s="339" t="s">
        <v>88</v>
      </c>
      <c r="D27" s="340" t="s">
        <v>340</v>
      </c>
      <c r="E27" s="500" t="s">
        <v>24</v>
      </c>
      <c r="F27" s="501"/>
      <c r="G27" s="501"/>
      <c r="H27" s="502"/>
      <c r="I27" s="301"/>
      <c r="J27" s="302">
        <v>21</v>
      </c>
      <c r="K27" s="303">
        <v>21</v>
      </c>
      <c r="L27" s="258"/>
      <c r="M27" s="258"/>
      <c r="N27" s="258"/>
      <c r="O27" s="258"/>
      <c r="P27" s="258"/>
      <c r="Q27" s="381" t="str">
        <f>C21</f>
        <v>富山孔太</v>
      </c>
      <c r="R27" s="382"/>
      <c r="S27" s="382"/>
      <c r="T27" s="382"/>
      <c r="U27" s="382"/>
      <c r="V27" s="382"/>
      <c r="W27" s="383" t="str">
        <f>D21</f>
        <v>松山大学</v>
      </c>
      <c r="X27" s="383"/>
      <c r="Y27" s="383"/>
      <c r="Z27" s="383"/>
      <c r="AA27" s="383"/>
      <c r="AB27" s="383"/>
      <c r="AC27" s="384"/>
      <c r="AD27" s="221"/>
      <c r="AE27" s="109"/>
      <c r="AF27" s="109"/>
      <c r="AG27" s="109"/>
      <c r="AN27" s="517"/>
      <c r="AO27" s="517"/>
      <c r="AP27" s="517"/>
      <c r="AQ27" s="517"/>
      <c r="AR27" s="517"/>
      <c r="AS27" s="517"/>
      <c r="AT27" s="517"/>
      <c r="AU27" s="517"/>
      <c r="AV27" s="517"/>
      <c r="AW27" s="517"/>
      <c r="AX27" s="517"/>
      <c r="AY27" s="517"/>
      <c r="AZ27" s="517"/>
      <c r="BA27" s="517"/>
      <c r="BB27" s="517"/>
      <c r="BC27" s="517"/>
      <c r="BD27" s="517"/>
      <c r="BE27" s="517"/>
      <c r="BF27" s="517"/>
      <c r="BG27" s="517"/>
      <c r="BH27" s="154"/>
    </row>
    <row r="28" spans="2:70" ht="13.05" customHeight="1" thickTop="1" x14ac:dyDescent="0.2">
      <c r="C28" s="343" t="s">
        <v>256</v>
      </c>
      <c r="D28" s="344" t="s">
        <v>72</v>
      </c>
      <c r="E28" s="508"/>
      <c r="F28" s="509"/>
      <c r="G28" s="509"/>
      <c r="H28" s="510"/>
      <c r="I28" s="258"/>
      <c r="J28" s="258"/>
      <c r="K28" s="258"/>
      <c r="L28" s="258"/>
      <c r="M28" s="258"/>
      <c r="N28" s="524"/>
      <c r="O28" s="524"/>
      <c r="P28" s="524"/>
      <c r="Q28" s="377" t="str">
        <f>C22</f>
        <v>重森乃愛</v>
      </c>
      <c r="R28" s="378"/>
      <c r="S28" s="378"/>
      <c r="T28" s="378"/>
      <c r="U28" s="378"/>
      <c r="V28" s="378"/>
      <c r="W28" s="379" t="str">
        <f>D22</f>
        <v>高松西高校</v>
      </c>
      <c r="X28" s="379"/>
      <c r="Y28" s="379"/>
      <c r="Z28" s="379"/>
      <c r="AA28" s="379"/>
      <c r="AB28" s="379"/>
      <c r="AC28" s="380"/>
      <c r="AD28" s="159"/>
      <c r="AE28" s="109"/>
      <c r="AF28" s="109"/>
      <c r="AG28" s="109"/>
      <c r="AN28" s="456" t="s">
        <v>78</v>
      </c>
      <c r="AO28" s="456"/>
      <c r="AP28" s="456"/>
      <c r="AQ28" s="456"/>
      <c r="AR28" s="456"/>
      <c r="AS28" s="456"/>
      <c r="AT28" s="456"/>
      <c r="AU28" s="456"/>
      <c r="AV28" s="456"/>
      <c r="AW28" s="456"/>
      <c r="AX28" s="456"/>
      <c r="AY28" s="456"/>
      <c r="AZ28" s="456"/>
      <c r="BA28" s="456"/>
      <c r="BB28" s="456"/>
      <c r="BC28" s="456"/>
      <c r="BD28" s="456"/>
      <c r="BE28" s="456"/>
      <c r="BF28" s="456"/>
      <c r="BG28" s="456"/>
      <c r="BH28" s="154"/>
    </row>
    <row r="29" spans="2:70" ht="12" customHeight="1" x14ac:dyDescent="0.2">
      <c r="C29" s="110"/>
      <c r="D29" s="111"/>
      <c r="E29" s="166"/>
      <c r="F29" s="166"/>
      <c r="G29" s="166"/>
      <c r="H29" s="166"/>
      <c r="I29" s="152"/>
      <c r="J29" s="152"/>
      <c r="K29" s="152"/>
      <c r="L29" s="152"/>
      <c r="M29" s="152"/>
      <c r="N29" s="152"/>
      <c r="O29" s="152"/>
      <c r="P29" s="152"/>
      <c r="Q29" s="112"/>
      <c r="R29" s="112"/>
      <c r="S29" s="113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456"/>
      <c r="AO29" s="456"/>
      <c r="AP29" s="456"/>
      <c r="AQ29" s="456"/>
      <c r="AR29" s="456"/>
      <c r="AS29" s="456"/>
      <c r="AT29" s="456"/>
      <c r="AU29" s="456"/>
      <c r="AV29" s="456"/>
      <c r="AW29" s="456"/>
      <c r="AX29" s="456"/>
      <c r="AY29" s="456"/>
      <c r="AZ29" s="456"/>
      <c r="BA29" s="456"/>
      <c r="BB29" s="456"/>
      <c r="BC29" s="456"/>
      <c r="BD29" s="456"/>
      <c r="BE29" s="456"/>
      <c r="BF29" s="456"/>
      <c r="BG29" s="456"/>
      <c r="BH29" s="154"/>
    </row>
    <row r="30" spans="2:70" ht="12" customHeight="1" thickBot="1" x14ac:dyDescent="0.25">
      <c r="C30" s="110"/>
      <c r="D30" s="111"/>
      <c r="E30" s="167"/>
      <c r="F30" s="167"/>
      <c r="G30" s="167"/>
      <c r="H30" s="167"/>
      <c r="I30" s="167"/>
      <c r="J30" s="167"/>
      <c r="K30" s="167"/>
      <c r="L30" s="131"/>
      <c r="M30" s="131"/>
      <c r="N30" s="131"/>
      <c r="O30" s="126"/>
      <c r="P30" s="126"/>
      <c r="Q30" s="126"/>
      <c r="R30" s="126"/>
      <c r="S30" s="113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</row>
    <row r="31" spans="2:70" ht="12" customHeight="1" x14ac:dyDescent="0.15">
      <c r="B31" s="133"/>
      <c r="C31" s="522" t="s">
        <v>28</v>
      </c>
      <c r="D31" s="497"/>
      <c r="E31" s="455" t="str">
        <f>C33</f>
        <v>加地龍太</v>
      </c>
      <c r="F31" s="421"/>
      <c r="G31" s="421"/>
      <c r="H31" s="422"/>
      <c r="I31" s="420" t="str">
        <f>C36</f>
        <v>山本朋典</v>
      </c>
      <c r="J31" s="421"/>
      <c r="K31" s="421"/>
      <c r="L31" s="422"/>
      <c r="M31" s="420" t="str">
        <f>C39</f>
        <v>富山孔太</v>
      </c>
      <c r="N31" s="421"/>
      <c r="O31" s="421"/>
      <c r="P31" s="422"/>
      <c r="Q31" s="420" t="str">
        <f>C42</f>
        <v>井上侑也</v>
      </c>
      <c r="R31" s="421"/>
      <c r="S31" s="421"/>
      <c r="T31" s="423"/>
      <c r="U31" s="406" t="s">
        <v>3</v>
      </c>
      <c r="V31" s="407"/>
      <c r="W31" s="407"/>
      <c r="X31" s="408"/>
      <c r="Y31" s="29"/>
      <c r="Z31" s="411" t="s">
        <v>17</v>
      </c>
      <c r="AA31" s="413"/>
      <c r="AB31" s="411" t="s">
        <v>16</v>
      </c>
      <c r="AC31" s="412"/>
      <c r="AD31" s="413"/>
      <c r="AE31" s="414" t="s">
        <v>15</v>
      </c>
      <c r="AF31" s="415"/>
      <c r="AG31" s="416"/>
      <c r="AH31" s="29"/>
      <c r="AI31" s="29"/>
      <c r="AJ31" s="29"/>
      <c r="AL31" s="496" t="s">
        <v>27</v>
      </c>
      <c r="AM31" s="497"/>
      <c r="AN31" s="455" t="str">
        <f>AL33</f>
        <v>武丸真人</v>
      </c>
      <c r="AO31" s="421"/>
      <c r="AP31" s="421"/>
      <c r="AQ31" s="422"/>
      <c r="AR31" s="420" t="str">
        <f>AL36</f>
        <v>橋本洋記</v>
      </c>
      <c r="AS31" s="421"/>
      <c r="AT31" s="421"/>
      <c r="AU31" s="422"/>
      <c r="AV31" s="420" t="str">
        <f>AL39</f>
        <v>矢野　司</v>
      </c>
      <c r="AW31" s="421"/>
      <c r="AX31" s="421"/>
      <c r="AY31" s="422"/>
      <c r="AZ31" s="420" t="str">
        <f>AL42</f>
        <v>玉井倫広</v>
      </c>
      <c r="BA31" s="421"/>
      <c r="BB31" s="421"/>
      <c r="BC31" s="423"/>
      <c r="BD31" s="406" t="s">
        <v>3</v>
      </c>
      <c r="BE31" s="407"/>
      <c r="BF31" s="407"/>
      <c r="BG31" s="408"/>
      <c r="BH31" s="29"/>
      <c r="BI31" s="411" t="s">
        <v>17</v>
      </c>
      <c r="BJ31" s="413"/>
      <c r="BK31" s="411" t="s">
        <v>16</v>
      </c>
      <c r="BL31" s="412"/>
      <c r="BM31" s="413"/>
      <c r="BN31" s="414" t="s">
        <v>15</v>
      </c>
      <c r="BO31" s="415"/>
      <c r="BP31" s="416"/>
      <c r="BQ31" s="29"/>
      <c r="BR31" s="29"/>
    </row>
    <row r="32" spans="2:70" ht="12" customHeight="1" thickBot="1" x14ac:dyDescent="0.2">
      <c r="B32" s="133"/>
      <c r="C32" s="523"/>
      <c r="D32" s="499"/>
      <c r="E32" s="489" t="str">
        <f>C34</f>
        <v>加地まどか</v>
      </c>
      <c r="F32" s="425"/>
      <c r="G32" s="425"/>
      <c r="H32" s="426"/>
      <c r="I32" s="424" t="str">
        <f>C37</f>
        <v>田中美喜</v>
      </c>
      <c r="J32" s="425"/>
      <c r="K32" s="425"/>
      <c r="L32" s="426"/>
      <c r="M32" s="424" t="str">
        <f>C40</f>
        <v>重森乃愛</v>
      </c>
      <c r="N32" s="425"/>
      <c r="O32" s="425"/>
      <c r="P32" s="426"/>
      <c r="Q32" s="424" t="str">
        <f>C43</f>
        <v>井上和夏</v>
      </c>
      <c r="R32" s="425"/>
      <c r="S32" s="425"/>
      <c r="T32" s="427"/>
      <c r="U32" s="417" t="s">
        <v>2</v>
      </c>
      <c r="V32" s="418"/>
      <c r="W32" s="418"/>
      <c r="X32" s="419"/>
      <c r="Y32" s="29"/>
      <c r="Z32" s="77" t="s">
        <v>14</v>
      </c>
      <c r="AA32" s="76" t="s">
        <v>0</v>
      </c>
      <c r="AB32" s="77" t="s">
        <v>18</v>
      </c>
      <c r="AC32" s="76" t="s">
        <v>13</v>
      </c>
      <c r="AD32" s="75" t="s">
        <v>12</v>
      </c>
      <c r="AE32" s="76" t="s">
        <v>18</v>
      </c>
      <c r="AF32" s="76" t="s">
        <v>13</v>
      </c>
      <c r="AG32" s="75" t="s">
        <v>12</v>
      </c>
      <c r="AH32" s="29"/>
      <c r="AI32" s="29"/>
      <c r="AJ32" s="29"/>
      <c r="AL32" s="498"/>
      <c r="AM32" s="499"/>
      <c r="AN32" s="489" t="str">
        <f>AL34</f>
        <v>佐伯あかね</v>
      </c>
      <c r="AO32" s="425"/>
      <c r="AP32" s="425"/>
      <c r="AQ32" s="426"/>
      <c r="AR32" s="424" t="str">
        <f>AL37</f>
        <v>星加実玖</v>
      </c>
      <c r="AS32" s="425"/>
      <c r="AT32" s="425"/>
      <c r="AU32" s="426"/>
      <c r="AV32" s="424" t="str">
        <f>AL40</f>
        <v>野口結衣</v>
      </c>
      <c r="AW32" s="425"/>
      <c r="AX32" s="425"/>
      <c r="AY32" s="426"/>
      <c r="AZ32" s="424" t="str">
        <f>AL43</f>
        <v>篠原早紀</v>
      </c>
      <c r="BA32" s="425"/>
      <c r="BB32" s="425"/>
      <c r="BC32" s="427"/>
      <c r="BD32" s="417" t="s">
        <v>2</v>
      </c>
      <c r="BE32" s="418"/>
      <c r="BF32" s="418"/>
      <c r="BG32" s="419"/>
      <c r="BH32" s="29"/>
      <c r="BI32" s="77" t="s">
        <v>14</v>
      </c>
      <c r="BJ32" s="76" t="s">
        <v>0</v>
      </c>
      <c r="BK32" s="77" t="s">
        <v>18</v>
      </c>
      <c r="BL32" s="76" t="s">
        <v>13</v>
      </c>
      <c r="BM32" s="75" t="s">
        <v>12</v>
      </c>
      <c r="BN32" s="76" t="s">
        <v>18</v>
      </c>
      <c r="BO32" s="76" t="s">
        <v>13</v>
      </c>
      <c r="BP32" s="75" t="s">
        <v>12</v>
      </c>
      <c r="BQ32" s="29"/>
      <c r="BR32" s="29"/>
    </row>
    <row r="33" spans="2:70" ht="12" customHeight="1" x14ac:dyDescent="0.15">
      <c r="B33" s="133"/>
      <c r="C33" s="173" t="s">
        <v>182</v>
      </c>
      <c r="D33" s="174" t="s">
        <v>344</v>
      </c>
      <c r="E33" s="475"/>
      <c r="F33" s="476"/>
      <c r="G33" s="476"/>
      <c r="H33" s="477"/>
      <c r="I33" s="105">
        <v>19</v>
      </c>
      <c r="J33" s="52" t="str">
        <f>IF(I33="","","-")</f>
        <v>-</v>
      </c>
      <c r="K33" s="60">
        <v>21</v>
      </c>
      <c r="L33" s="438" t="str">
        <f>IF(I33&lt;&gt;"",IF(I33&gt;K33,IF(I34&gt;K34,"○",IF(I35&gt;K35,"○","×")),IF(I34&gt;K34,IF(I35&gt;K35,"○","×"),"×")),"")</f>
        <v>×</v>
      </c>
      <c r="M33" s="30">
        <v>17</v>
      </c>
      <c r="N33" s="74" t="str">
        <f t="shared" ref="N33:N38" si="0">IF(M33="","","-")</f>
        <v>-</v>
      </c>
      <c r="O33" s="73">
        <v>21</v>
      </c>
      <c r="P33" s="438" t="str">
        <f>IF(M33&lt;&gt;"",IF(M33&gt;O33,IF(M34&gt;O34,"○",IF(M35&gt;O35,"○","×")),IF(M34&gt;O34,IF(M35&gt;O35,"○","×"),"×")),"")</f>
        <v>×</v>
      </c>
      <c r="Q33" s="104">
        <v>14</v>
      </c>
      <c r="R33" s="74" t="str">
        <f t="shared" ref="R33:R41" si="1">IF(Q33="","","-")</f>
        <v>-</v>
      </c>
      <c r="S33" s="60">
        <v>21</v>
      </c>
      <c r="T33" s="439" t="str">
        <f>IF(Q33&lt;&gt;"",IF(Q33&gt;S33,IF(Q34&gt;S34,"○",IF(Q35&gt;S35,"○","×")),IF(Q34&gt;S34,IF(Q35&gt;S35,"○","×"),"×")),"")</f>
        <v>×</v>
      </c>
      <c r="U33" s="428">
        <f>RANK(AH34,AH34:AH43)</f>
        <v>4</v>
      </c>
      <c r="V33" s="429"/>
      <c r="W33" s="429"/>
      <c r="X33" s="430"/>
      <c r="Y33" s="29"/>
      <c r="Z33" s="100"/>
      <c r="AA33" s="96"/>
      <c r="AB33" s="79"/>
      <c r="AC33" s="78"/>
      <c r="AD33" s="102"/>
      <c r="AE33" s="96"/>
      <c r="AF33" s="96"/>
      <c r="AG33" s="95"/>
      <c r="AH33" s="29"/>
      <c r="AI33" s="29"/>
      <c r="AJ33" s="29"/>
      <c r="AL33" s="183" t="s">
        <v>374</v>
      </c>
      <c r="AM33" s="184" t="s">
        <v>280</v>
      </c>
      <c r="AN33" s="475"/>
      <c r="AO33" s="476"/>
      <c r="AP33" s="476"/>
      <c r="AQ33" s="477"/>
      <c r="AR33" s="105">
        <v>21</v>
      </c>
      <c r="AS33" s="52" t="str">
        <f>IF(AR33="","","-")</f>
        <v>-</v>
      </c>
      <c r="AT33" s="60">
        <v>15</v>
      </c>
      <c r="AU33" s="438" t="str">
        <f>IF(AR33&lt;&gt;"",IF(AR33&gt;AT33,IF(AR34&gt;AT34,"○",IF(AR35&gt;AT35,"○","×")),IF(AR34&gt;AT34,IF(AR35&gt;AT35,"○","×"),"×")),"")</f>
        <v>○</v>
      </c>
      <c r="AV33" s="30">
        <v>13</v>
      </c>
      <c r="AW33" s="74" t="str">
        <f t="shared" ref="AW33:AW38" si="2">IF(AV33="","","-")</f>
        <v>-</v>
      </c>
      <c r="AX33" s="73">
        <v>21</v>
      </c>
      <c r="AY33" s="438" t="str">
        <f>IF(AV33&lt;&gt;"",IF(AV33&gt;AX33,IF(AV34&gt;AX34,"○",IF(AV35&gt;AX35,"○","×")),IF(AV34&gt;AX34,IF(AV35&gt;AX35,"○","×"),"×")),"")</f>
        <v>×</v>
      </c>
      <c r="AZ33" s="104">
        <v>17</v>
      </c>
      <c r="BA33" s="74" t="str">
        <f t="shared" ref="BA33:BA41" si="3">IF(AZ33="","","-")</f>
        <v>-</v>
      </c>
      <c r="BB33" s="60">
        <v>21</v>
      </c>
      <c r="BC33" s="439" t="str">
        <f>IF(AZ33&lt;&gt;"",IF(AZ33&gt;BB33,IF(AZ34&gt;BB34,"○",IF(AZ35&gt;BB35,"○","×")),IF(AZ34&gt;BB34,IF(AZ35&gt;BB35,"○","×"),"×")),"")</f>
        <v>×</v>
      </c>
      <c r="BD33" s="428">
        <f>RANK(BQ34,BQ34:BQ43)</f>
        <v>2</v>
      </c>
      <c r="BE33" s="429"/>
      <c r="BF33" s="429"/>
      <c r="BG33" s="430"/>
      <c r="BH33" s="29"/>
      <c r="BI33" s="100"/>
      <c r="BJ33" s="96"/>
      <c r="BK33" s="79"/>
      <c r="BL33" s="78"/>
      <c r="BM33" s="102"/>
      <c r="BN33" s="96"/>
      <c r="BO33" s="96"/>
      <c r="BP33" s="95"/>
      <c r="BQ33" s="29"/>
      <c r="BR33" s="29"/>
    </row>
    <row r="34" spans="2:70" ht="12" customHeight="1" x14ac:dyDescent="0.15">
      <c r="B34" s="133"/>
      <c r="C34" s="173" t="s">
        <v>181</v>
      </c>
      <c r="D34" s="174" t="s">
        <v>344</v>
      </c>
      <c r="E34" s="478"/>
      <c r="F34" s="450"/>
      <c r="G34" s="450"/>
      <c r="H34" s="464"/>
      <c r="I34" s="30">
        <v>20</v>
      </c>
      <c r="J34" s="52" t="str">
        <f>IF(I34="","","-")</f>
        <v>-</v>
      </c>
      <c r="K34" s="72">
        <v>21</v>
      </c>
      <c r="L34" s="432"/>
      <c r="M34" s="30">
        <v>11</v>
      </c>
      <c r="N34" s="52" t="str">
        <f t="shared" si="0"/>
        <v>-</v>
      </c>
      <c r="O34" s="60">
        <v>21</v>
      </c>
      <c r="P34" s="432"/>
      <c r="Q34" s="30">
        <v>20</v>
      </c>
      <c r="R34" s="52" t="str">
        <f t="shared" si="1"/>
        <v>-</v>
      </c>
      <c r="S34" s="60">
        <v>21</v>
      </c>
      <c r="T34" s="435"/>
      <c r="U34" s="388"/>
      <c r="V34" s="389"/>
      <c r="W34" s="389"/>
      <c r="X34" s="390"/>
      <c r="Y34" s="29"/>
      <c r="Z34" s="100">
        <f>COUNTIF(E33:T35,"○")</f>
        <v>0</v>
      </c>
      <c r="AA34" s="96">
        <f>COUNTIF(E33:T35,"×")</f>
        <v>3</v>
      </c>
      <c r="AB34" s="99">
        <f>(IF((E33&gt;G33),1,0))+(IF((E34&gt;G34),1,0))+(IF((E35&gt;G35),1,0))+(IF((I33&gt;K33),1,0))+(IF((I34&gt;K34),1,0))+(IF((I35&gt;K35),1,0))+(IF((M33&gt;O33),1,0))+(IF((M34&gt;O34),1,0))+(IF((M35&gt;O35),1,0))+(IF((Q33&gt;S33),1,0))+(IF((Q34&gt;S34),1,0))+(IF((Q35&gt;S35),1,0))</f>
        <v>0</v>
      </c>
      <c r="AC34" s="98">
        <f>(IF((E33&lt;G33),1,0))+(IF((E34&lt;G34),1,0))+(IF((E35&lt;G35),1,0))+(IF((I33&lt;K33),1,0))+(IF((I34&lt;K34),1,0))+(IF((I35&lt;K35),1,0))+(IF((M33&lt;O33),1,0))+(IF((M34&lt;O34),1,0))+(IF((M35&lt;O35),1,0))+(IF((Q33&lt;S33),1,0))+(IF((Q34&lt;S34),1,0))+(IF((Q35&lt;S35),1,0))</f>
        <v>6</v>
      </c>
      <c r="AD34" s="97">
        <f>AB34-AC34</f>
        <v>-6</v>
      </c>
      <c r="AE34" s="96">
        <f>SUM(E33:E35,I33:I35,M33:M35,Q33:Q35)</f>
        <v>101</v>
      </c>
      <c r="AF34" s="96">
        <f>SUM(G33:G35,K33:K35,O33:O35,S33:S35)</f>
        <v>126</v>
      </c>
      <c r="AG34" s="95">
        <f>AE34-AF34</f>
        <v>-25</v>
      </c>
      <c r="AH34" s="391">
        <f>(Z34-AA34)*1000+(AD34)*100+AG34</f>
        <v>-3625</v>
      </c>
      <c r="AI34" s="392"/>
      <c r="AJ34" s="217"/>
      <c r="AL34" s="183" t="s">
        <v>279</v>
      </c>
      <c r="AM34" s="184" t="s">
        <v>345</v>
      </c>
      <c r="AN34" s="478"/>
      <c r="AO34" s="450"/>
      <c r="AP34" s="450"/>
      <c r="AQ34" s="464"/>
      <c r="AR34" s="30">
        <v>21</v>
      </c>
      <c r="AS34" s="52" t="str">
        <f>IF(AR34="","","-")</f>
        <v>-</v>
      </c>
      <c r="AT34" s="72">
        <v>17</v>
      </c>
      <c r="AU34" s="432"/>
      <c r="AV34" s="30">
        <v>21</v>
      </c>
      <c r="AW34" s="52" t="str">
        <f t="shared" si="2"/>
        <v>-</v>
      </c>
      <c r="AX34" s="60">
        <v>19</v>
      </c>
      <c r="AY34" s="432"/>
      <c r="AZ34" s="30">
        <v>19</v>
      </c>
      <c r="BA34" s="52" t="str">
        <f t="shared" si="3"/>
        <v>-</v>
      </c>
      <c r="BB34" s="60">
        <v>21</v>
      </c>
      <c r="BC34" s="435"/>
      <c r="BD34" s="388"/>
      <c r="BE34" s="389"/>
      <c r="BF34" s="389"/>
      <c r="BG34" s="390"/>
      <c r="BH34" s="29"/>
      <c r="BI34" s="100">
        <f>COUNTIF(AN33:BC35,"○")</f>
        <v>1</v>
      </c>
      <c r="BJ34" s="96">
        <f>COUNTIF(AN33:BC35,"×")</f>
        <v>2</v>
      </c>
      <c r="BK34" s="99">
        <f>(IF((AN33&gt;AP33),1,0))+(IF((AN34&gt;AP34),1,0))+(IF((AN35&gt;AP35),1,0))+(IF((AR33&gt;AT33),1,0))+(IF((AR34&gt;AT34),1,0))+(IF((AR35&gt;AT35),1,0))+(IF((AV33&gt;AX33),1,0))+(IF((AV34&gt;AX34),1,0))+(IF((AV35&gt;AX35),1,0))+(IF((AZ33&gt;BB33),1,0))+(IF((AZ34&gt;BB34),1,0))+(IF((AZ35&gt;BB35),1,0))</f>
        <v>3</v>
      </c>
      <c r="BL34" s="98">
        <f>(IF((AN33&lt;AP33),1,0))+(IF((AN34&lt;AP34),1,0))+(IF((AN35&lt;AP35),1,0))+(IF((AR33&lt;AT33),1,0))+(IF((AR34&lt;AT34),1,0))+(IF((AR35&lt;AT35),1,0))+(IF((AV33&lt;AX33),1,0))+(IF((AV34&lt;AX34),1,0))+(IF((AV35&lt;AX35),1,0))+(IF((AZ33&lt;BB33),1,0))+(IF((AZ34&lt;BB34),1,0))+(IF((AZ35&lt;BB35),1,0))</f>
        <v>4</v>
      </c>
      <c r="BM34" s="97">
        <f>BK34-BL34</f>
        <v>-1</v>
      </c>
      <c r="BN34" s="96">
        <f>SUM(AN33:AN35,AR33:AR35,AV33:AV35,AZ33:AZ35)</f>
        <v>128</v>
      </c>
      <c r="BO34" s="96">
        <f>SUM(AP33:AP35,AT33:AT35,AX33:AX35,BB33:BB35)</f>
        <v>135</v>
      </c>
      <c r="BP34" s="95">
        <f>BN34-BO34</f>
        <v>-7</v>
      </c>
      <c r="BQ34" s="391">
        <f>(BI34-BJ34)*1000+(BM34)*100+BP34</f>
        <v>-1107</v>
      </c>
      <c r="BR34" s="392"/>
    </row>
    <row r="35" spans="2:70" ht="12" customHeight="1" thickBot="1" x14ac:dyDescent="0.2">
      <c r="B35" s="133"/>
      <c r="C35" s="175"/>
      <c r="D35" s="176" t="s">
        <v>175</v>
      </c>
      <c r="E35" s="479"/>
      <c r="F35" s="480"/>
      <c r="G35" s="480"/>
      <c r="H35" s="481"/>
      <c r="I35" s="34"/>
      <c r="J35" s="52" t="str">
        <f>IF(I35="","","-")</f>
        <v/>
      </c>
      <c r="K35" s="68"/>
      <c r="L35" s="433"/>
      <c r="M35" s="34"/>
      <c r="N35" s="69" t="str">
        <f t="shared" si="0"/>
        <v/>
      </c>
      <c r="O35" s="68"/>
      <c r="P35" s="432"/>
      <c r="Q35" s="34"/>
      <c r="R35" s="69" t="str">
        <f t="shared" si="1"/>
        <v/>
      </c>
      <c r="S35" s="68"/>
      <c r="T35" s="435"/>
      <c r="U35" s="6">
        <f>Z34</f>
        <v>0</v>
      </c>
      <c r="V35" s="7" t="s">
        <v>1</v>
      </c>
      <c r="W35" s="7">
        <f>AA34</f>
        <v>3</v>
      </c>
      <c r="X35" s="8" t="s">
        <v>0</v>
      </c>
      <c r="Y35" s="29"/>
      <c r="Z35" s="100"/>
      <c r="AA35" s="96"/>
      <c r="AB35" s="100"/>
      <c r="AC35" s="96"/>
      <c r="AD35" s="95"/>
      <c r="AE35" s="96"/>
      <c r="AF35" s="96"/>
      <c r="AG35" s="95"/>
      <c r="AH35" s="32"/>
      <c r="AI35" s="101"/>
      <c r="AJ35" s="101"/>
      <c r="AL35" s="185"/>
      <c r="AM35" s="176" t="s">
        <v>278</v>
      </c>
      <c r="AN35" s="479"/>
      <c r="AO35" s="480"/>
      <c r="AP35" s="480"/>
      <c r="AQ35" s="481"/>
      <c r="AR35" s="34"/>
      <c r="AS35" s="52" t="str">
        <f>IF(AR35="","","-")</f>
        <v/>
      </c>
      <c r="AT35" s="68"/>
      <c r="AU35" s="433"/>
      <c r="AV35" s="34">
        <v>16</v>
      </c>
      <c r="AW35" s="69" t="str">
        <f t="shared" si="2"/>
        <v>-</v>
      </c>
      <c r="AX35" s="68">
        <v>21</v>
      </c>
      <c r="AY35" s="432"/>
      <c r="AZ35" s="34"/>
      <c r="BA35" s="69" t="str">
        <f t="shared" si="3"/>
        <v/>
      </c>
      <c r="BB35" s="68"/>
      <c r="BC35" s="435"/>
      <c r="BD35" s="6">
        <f>BI34</f>
        <v>1</v>
      </c>
      <c r="BE35" s="7" t="s">
        <v>1</v>
      </c>
      <c r="BF35" s="7">
        <f>BJ34</f>
        <v>2</v>
      </c>
      <c r="BG35" s="8" t="s">
        <v>0</v>
      </c>
      <c r="BH35" s="29"/>
      <c r="BI35" s="100"/>
      <c r="BJ35" s="96"/>
      <c r="BK35" s="100"/>
      <c r="BL35" s="96"/>
      <c r="BM35" s="95"/>
      <c r="BN35" s="96"/>
      <c r="BO35" s="96"/>
      <c r="BP35" s="95"/>
      <c r="BQ35" s="32"/>
      <c r="BR35" s="101"/>
    </row>
    <row r="36" spans="2:70" ht="12" customHeight="1" x14ac:dyDescent="0.15">
      <c r="B36" s="133"/>
      <c r="C36" s="177" t="s">
        <v>238</v>
      </c>
      <c r="D36" s="174" t="s">
        <v>340</v>
      </c>
      <c r="E36" s="54">
        <f>IF(K33="","",K33)</f>
        <v>21</v>
      </c>
      <c r="F36" s="52" t="str">
        <f t="shared" ref="F36:F44" si="4">IF(E36="","","-")</f>
        <v>-</v>
      </c>
      <c r="G36" s="51">
        <f>IF(I33="","",I33)</f>
        <v>19</v>
      </c>
      <c r="H36" s="393" t="str">
        <f>IF(L33="","",IF(L33="○","×",IF(L33="×","○")))</f>
        <v>○</v>
      </c>
      <c r="I36" s="446"/>
      <c r="J36" s="447"/>
      <c r="K36" s="447"/>
      <c r="L36" s="463"/>
      <c r="M36" s="30">
        <v>14</v>
      </c>
      <c r="N36" s="52" t="str">
        <f t="shared" si="0"/>
        <v>-</v>
      </c>
      <c r="O36" s="60">
        <v>21</v>
      </c>
      <c r="P36" s="437" t="str">
        <f>IF(M36&lt;&gt;"",IF(M36&gt;O36,IF(M37&gt;O37,"○",IF(M38&gt;O38,"○","×")),IF(M37&gt;O37,IF(M38&gt;O38,"○","×"),"×")),"")</f>
        <v>×</v>
      </c>
      <c r="Q36" s="30">
        <v>21</v>
      </c>
      <c r="R36" s="52" t="str">
        <f t="shared" si="1"/>
        <v>-</v>
      </c>
      <c r="S36" s="60">
        <v>13</v>
      </c>
      <c r="T36" s="434" t="str">
        <f>IF(Q36&lt;&gt;"",IF(Q36&gt;S36,IF(Q37&gt;S37,"○",IF(Q38&gt;S38,"○","×")),IF(Q37&gt;S37,IF(Q38&gt;S38,"○","×"),"×")),"")</f>
        <v>○</v>
      </c>
      <c r="U36" s="428">
        <f>RANK(AH37,AH34:AH43)</f>
        <v>2</v>
      </c>
      <c r="V36" s="429"/>
      <c r="W36" s="429"/>
      <c r="X36" s="430"/>
      <c r="Y36" s="29"/>
      <c r="Z36" s="79"/>
      <c r="AA36" s="78"/>
      <c r="AB36" s="79"/>
      <c r="AC36" s="78"/>
      <c r="AD36" s="102"/>
      <c r="AE36" s="78"/>
      <c r="AF36" s="78"/>
      <c r="AG36" s="102"/>
      <c r="AH36" s="32"/>
      <c r="AI36" s="101"/>
      <c r="AJ36" s="101"/>
      <c r="AL36" s="186" t="s">
        <v>236</v>
      </c>
      <c r="AM36" s="184" t="s">
        <v>340</v>
      </c>
      <c r="AN36" s="54">
        <f>IF(AT33="","",AT33)</f>
        <v>15</v>
      </c>
      <c r="AO36" s="52" t="str">
        <f t="shared" ref="AO36:AO44" si="5">IF(AN36="","","-")</f>
        <v>-</v>
      </c>
      <c r="AP36" s="51">
        <f>IF(AR33="","",AR33)</f>
        <v>21</v>
      </c>
      <c r="AQ36" s="393" t="str">
        <f>IF(AU33="","",IF(AU33="○","×",IF(AU33="×","○")))</f>
        <v>×</v>
      </c>
      <c r="AR36" s="446"/>
      <c r="AS36" s="447"/>
      <c r="AT36" s="447"/>
      <c r="AU36" s="463"/>
      <c r="AV36" s="30">
        <v>21</v>
      </c>
      <c r="AW36" s="52" t="str">
        <f t="shared" si="2"/>
        <v>-</v>
      </c>
      <c r="AX36" s="60">
        <v>16</v>
      </c>
      <c r="AY36" s="437" t="str">
        <f>IF(AV36&lt;&gt;"",IF(AV36&gt;AX36,IF(AV37&gt;AX37,"○",IF(AV38&gt;AX38,"○","×")),IF(AV37&gt;AX37,IF(AV38&gt;AX38,"○","×"),"×")),"")</f>
        <v>×</v>
      </c>
      <c r="AZ36" s="30">
        <v>16</v>
      </c>
      <c r="BA36" s="52" t="str">
        <f t="shared" si="3"/>
        <v>-</v>
      </c>
      <c r="BB36" s="60">
        <v>21</v>
      </c>
      <c r="BC36" s="434" t="str">
        <f>IF(AZ36&lt;&gt;"",IF(AZ36&gt;BB36,IF(AZ37&gt;BB37,"○",IF(AZ38&gt;BB38,"○","×")),IF(AZ37&gt;BB37,IF(AZ38&gt;BB38,"○","×"),"×")),"")</f>
        <v>○</v>
      </c>
      <c r="BD36" s="428">
        <f>RANK(BQ37,BQ34:BQ43)</f>
        <v>4</v>
      </c>
      <c r="BE36" s="429"/>
      <c r="BF36" s="429"/>
      <c r="BG36" s="430"/>
      <c r="BH36" s="29"/>
      <c r="BI36" s="79"/>
      <c r="BJ36" s="78"/>
      <c r="BK36" s="79"/>
      <c r="BL36" s="78"/>
      <c r="BM36" s="102"/>
      <c r="BN36" s="78"/>
      <c r="BO36" s="78"/>
      <c r="BP36" s="102"/>
      <c r="BQ36" s="32"/>
      <c r="BR36" s="101"/>
    </row>
    <row r="37" spans="2:70" ht="12" customHeight="1" x14ac:dyDescent="0.15">
      <c r="B37" s="133"/>
      <c r="C37" s="158" t="s">
        <v>237</v>
      </c>
      <c r="D37" s="174" t="s">
        <v>340</v>
      </c>
      <c r="E37" s="54">
        <f>IF(K34="","",K34)</f>
        <v>21</v>
      </c>
      <c r="F37" s="52" t="str">
        <f t="shared" si="4"/>
        <v>-</v>
      </c>
      <c r="G37" s="51">
        <f>IF(I34="","",I34)</f>
        <v>20</v>
      </c>
      <c r="H37" s="394" t="str">
        <f>IF(J34="","",J34)</f>
        <v>-</v>
      </c>
      <c r="I37" s="449"/>
      <c r="J37" s="450"/>
      <c r="K37" s="450"/>
      <c r="L37" s="464"/>
      <c r="M37" s="30">
        <v>15</v>
      </c>
      <c r="N37" s="52" t="str">
        <f t="shared" si="0"/>
        <v>-</v>
      </c>
      <c r="O37" s="60">
        <v>21</v>
      </c>
      <c r="P37" s="432"/>
      <c r="Q37" s="30">
        <v>18</v>
      </c>
      <c r="R37" s="52" t="str">
        <f t="shared" si="1"/>
        <v>-</v>
      </c>
      <c r="S37" s="60">
        <v>21</v>
      </c>
      <c r="T37" s="435"/>
      <c r="U37" s="388"/>
      <c r="V37" s="389"/>
      <c r="W37" s="389"/>
      <c r="X37" s="390"/>
      <c r="Y37" s="29"/>
      <c r="Z37" s="100">
        <f>COUNTIF(E36:T38,"○")</f>
        <v>2</v>
      </c>
      <c r="AA37" s="96">
        <f>COUNTIF(E36:T38,"×")</f>
        <v>1</v>
      </c>
      <c r="AB37" s="99">
        <f>(IF((E36&gt;G36),1,0))+(IF((E37&gt;G37),1,0))+(IF((E38&gt;G38),1,0))+(IF((I36&gt;K36),1,0))+(IF((I37&gt;K37),1,0))+(IF((I38&gt;K38),1,0))+(IF((M36&gt;O36),1,0))+(IF((M37&gt;O37),1,0))+(IF((M38&gt;O38),1,0))+(IF((Q36&gt;S36),1,0))+(IF((Q37&gt;S37),1,0))+(IF((Q38&gt;S38),1,0))</f>
        <v>4</v>
      </c>
      <c r="AC37" s="98">
        <f>(IF((E36&lt;G36),1,0))+(IF((E37&lt;G37),1,0))+(IF((E38&lt;G38),1,0))+(IF((I36&lt;K36),1,0))+(IF((I37&lt;K37),1,0))+(IF((I38&lt;K38),1,0))+(IF((M36&lt;O36),1,0))+(IF((M37&lt;O37),1,0))+(IF((M38&lt;O38),1,0))+(IF((Q36&lt;S36),1,0))+(IF((Q37&lt;S37),1,0))+(IF((Q38&lt;S38),1,0))</f>
        <v>3</v>
      </c>
      <c r="AD37" s="97">
        <f>AB37-AC37</f>
        <v>1</v>
      </c>
      <c r="AE37" s="96">
        <f>SUM(E36:E38,I36:I38,M36:M38,Q36:Q38)</f>
        <v>131</v>
      </c>
      <c r="AF37" s="96">
        <f>SUM(G36:G38,K36:K38,O36:O38,S36:S38)</f>
        <v>128</v>
      </c>
      <c r="AG37" s="95">
        <f>AE37-AF37</f>
        <v>3</v>
      </c>
      <c r="AH37" s="391">
        <f>(Z37-AA37)*1000+(AD37)*100+AG37</f>
        <v>1103</v>
      </c>
      <c r="AI37" s="392"/>
      <c r="AJ37" s="217"/>
      <c r="AL37" s="187" t="s">
        <v>235</v>
      </c>
      <c r="AM37" s="184" t="s">
        <v>340</v>
      </c>
      <c r="AN37" s="54">
        <f>IF(AT34="","",AT34)</f>
        <v>17</v>
      </c>
      <c r="AO37" s="52" t="str">
        <f t="shared" si="5"/>
        <v>-</v>
      </c>
      <c r="AP37" s="51">
        <f>IF(AR34="","",AR34)</f>
        <v>21</v>
      </c>
      <c r="AQ37" s="394" t="str">
        <f>IF(AS34="","",AS34)</f>
        <v>-</v>
      </c>
      <c r="AR37" s="449"/>
      <c r="AS37" s="450"/>
      <c r="AT37" s="450"/>
      <c r="AU37" s="464"/>
      <c r="AV37" s="30">
        <v>14</v>
      </c>
      <c r="AW37" s="52" t="str">
        <f t="shared" si="2"/>
        <v>-</v>
      </c>
      <c r="AX37" s="60">
        <v>21</v>
      </c>
      <c r="AY37" s="432"/>
      <c r="AZ37" s="30">
        <v>21</v>
      </c>
      <c r="BA37" s="52" t="str">
        <f t="shared" si="3"/>
        <v>-</v>
      </c>
      <c r="BB37" s="60">
        <v>19</v>
      </c>
      <c r="BC37" s="435"/>
      <c r="BD37" s="388"/>
      <c r="BE37" s="389"/>
      <c r="BF37" s="389"/>
      <c r="BG37" s="390"/>
      <c r="BH37" s="29"/>
      <c r="BI37" s="100">
        <f>COUNTIF(AN36:BC38,"○")</f>
        <v>1</v>
      </c>
      <c r="BJ37" s="96">
        <f>COUNTIF(AN36:BC38,"×")</f>
        <v>2</v>
      </c>
      <c r="BK37" s="99">
        <f>(IF((AN36&gt;AP36),1,0))+(IF((AN37&gt;AP37),1,0))+(IF((AN38&gt;AP38),1,0))+(IF((AR36&gt;AT36),1,0))+(IF((AR37&gt;AT37),1,0))+(IF((AR38&gt;AT38),1,0))+(IF((AV36&gt;AX36),1,0))+(IF((AV37&gt;AX37),1,0))+(IF((AV38&gt;AX38),1,0))+(IF((AZ36&gt;BB36),1,0))+(IF((AZ37&gt;BB37),1,0))+(IF((AZ38&gt;BB38),1,0))</f>
        <v>3</v>
      </c>
      <c r="BL37" s="98">
        <f>(IF((AN36&lt;AP36),1,0))+(IF((AN37&lt;AP37),1,0))+(IF((AN38&lt;AP38),1,0))+(IF((AR36&lt;AT36),1,0))+(IF((AR37&lt;AT37),1,0))+(IF((AR38&lt;AT38),1,0))+(IF((AV36&lt;AX36),1,0))+(IF((AV37&lt;AX37),1,0))+(IF((AV38&lt;AX38),1,0))+(IF((AZ36&lt;BB36),1,0))+(IF((AZ37&lt;BB37),1,0))+(IF((AZ38&lt;BB38),1,0))</f>
        <v>5</v>
      </c>
      <c r="BM37" s="97">
        <f>BK37-BL37</f>
        <v>-2</v>
      </c>
      <c r="BN37" s="96">
        <f>SUM(AN36:AN38,AR36:AR38,AV36:AV38,AZ36:AZ38)</f>
        <v>142</v>
      </c>
      <c r="BO37" s="96">
        <f>SUM(AP36:AP38,AT36:AT38,AX36:AX38,BB36:BB38)</f>
        <v>153</v>
      </c>
      <c r="BP37" s="95">
        <f>BN37-BO37</f>
        <v>-11</v>
      </c>
      <c r="BQ37" s="391">
        <f>(BI37-BJ37)*1000+(BM37)*100+BP37</f>
        <v>-1211</v>
      </c>
      <c r="BR37" s="392"/>
    </row>
    <row r="38" spans="2:70" ht="12" customHeight="1" thickBot="1" x14ac:dyDescent="0.2">
      <c r="B38" s="133"/>
      <c r="C38" s="175"/>
      <c r="D38" s="178" t="s">
        <v>230</v>
      </c>
      <c r="E38" s="71" t="str">
        <f>IF(K35="","",K35)</f>
        <v/>
      </c>
      <c r="F38" s="52" t="str">
        <f t="shared" si="4"/>
        <v/>
      </c>
      <c r="G38" s="70" t="str">
        <f>IF(I35="","",I35)</f>
        <v/>
      </c>
      <c r="H38" s="494" t="str">
        <f>IF(J35="","",J35)</f>
        <v/>
      </c>
      <c r="I38" s="495"/>
      <c r="J38" s="480"/>
      <c r="K38" s="480"/>
      <c r="L38" s="481"/>
      <c r="M38" s="34"/>
      <c r="N38" s="52" t="str">
        <f t="shared" si="0"/>
        <v/>
      </c>
      <c r="O38" s="68"/>
      <c r="P38" s="433"/>
      <c r="Q38" s="34">
        <v>21</v>
      </c>
      <c r="R38" s="69" t="str">
        <f t="shared" si="1"/>
        <v>-</v>
      </c>
      <c r="S38" s="68">
        <v>13</v>
      </c>
      <c r="T38" s="436"/>
      <c r="U38" s="6">
        <f>Z37</f>
        <v>2</v>
      </c>
      <c r="V38" s="7" t="s">
        <v>1</v>
      </c>
      <c r="W38" s="7">
        <f>AA37</f>
        <v>1</v>
      </c>
      <c r="X38" s="8" t="s">
        <v>0</v>
      </c>
      <c r="Y38" s="29"/>
      <c r="Z38" s="94"/>
      <c r="AA38" s="93"/>
      <c r="AB38" s="94"/>
      <c r="AC38" s="93"/>
      <c r="AD38" s="92"/>
      <c r="AE38" s="93"/>
      <c r="AF38" s="93"/>
      <c r="AG38" s="92"/>
      <c r="AH38" s="32"/>
      <c r="AI38" s="101"/>
      <c r="AJ38" s="101"/>
      <c r="AL38" s="185"/>
      <c r="AM38" s="176" t="s">
        <v>230</v>
      </c>
      <c r="AN38" s="71" t="str">
        <f>IF(AT35="","",AT35)</f>
        <v/>
      </c>
      <c r="AO38" s="52" t="str">
        <f t="shared" si="5"/>
        <v/>
      </c>
      <c r="AP38" s="70" t="str">
        <f>IF(AR35="","",AR35)</f>
        <v/>
      </c>
      <c r="AQ38" s="494" t="str">
        <f>IF(AS35="","",AS35)</f>
        <v/>
      </c>
      <c r="AR38" s="495"/>
      <c r="AS38" s="480"/>
      <c r="AT38" s="480"/>
      <c r="AU38" s="481"/>
      <c r="AV38" s="34">
        <v>17</v>
      </c>
      <c r="AW38" s="52" t="str">
        <f t="shared" si="2"/>
        <v>-</v>
      </c>
      <c r="AX38" s="68">
        <v>21</v>
      </c>
      <c r="AY38" s="433"/>
      <c r="AZ38" s="34">
        <v>21</v>
      </c>
      <c r="BA38" s="69" t="str">
        <f t="shared" si="3"/>
        <v>-</v>
      </c>
      <c r="BB38" s="68">
        <v>13</v>
      </c>
      <c r="BC38" s="436"/>
      <c r="BD38" s="6">
        <f>BI37</f>
        <v>1</v>
      </c>
      <c r="BE38" s="7" t="s">
        <v>1</v>
      </c>
      <c r="BF38" s="7">
        <f>BJ37</f>
        <v>2</v>
      </c>
      <c r="BG38" s="8" t="s">
        <v>0</v>
      </c>
      <c r="BH38" s="29"/>
      <c r="BI38" s="94"/>
      <c r="BJ38" s="93"/>
      <c r="BK38" s="94"/>
      <c r="BL38" s="93"/>
      <c r="BM38" s="92"/>
      <c r="BN38" s="93"/>
      <c r="BO38" s="93"/>
      <c r="BP38" s="92"/>
      <c r="BQ38" s="32"/>
      <c r="BR38" s="101"/>
    </row>
    <row r="39" spans="2:70" ht="12" customHeight="1" x14ac:dyDescent="0.15">
      <c r="B39" s="133"/>
      <c r="C39" s="179" t="s">
        <v>213</v>
      </c>
      <c r="D39" s="180" t="s">
        <v>214</v>
      </c>
      <c r="E39" s="54">
        <f>IF(O33="","",O33)</f>
        <v>21</v>
      </c>
      <c r="F39" s="56" t="str">
        <f t="shared" si="4"/>
        <v>-</v>
      </c>
      <c r="G39" s="51">
        <f>IF(M33="","",M33)</f>
        <v>17</v>
      </c>
      <c r="H39" s="393" t="str">
        <f>IF(P33="","",IF(P33="○","×",IF(P33="×","○")))</f>
        <v>○</v>
      </c>
      <c r="I39" s="53">
        <f>IF(O36="","",O36)</f>
        <v>21</v>
      </c>
      <c r="J39" s="52" t="str">
        <f t="shared" ref="J39:J44" si="6">IF(I39="","","-")</f>
        <v>-</v>
      </c>
      <c r="K39" s="51">
        <f>IF(M36="","",M36)</f>
        <v>14</v>
      </c>
      <c r="L39" s="393" t="str">
        <f>IF(P36="","",IF(P36="○","×",IF(P36="×","○")))</f>
        <v>○</v>
      </c>
      <c r="M39" s="446"/>
      <c r="N39" s="447"/>
      <c r="O39" s="447"/>
      <c r="P39" s="463"/>
      <c r="Q39" s="30">
        <v>21</v>
      </c>
      <c r="R39" s="52" t="str">
        <f t="shared" si="1"/>
        <v>-</v>
      </c>
      <c r="S39" s="60">
        <v>7</v>
      </c>
      <c r="T39" s="435" t="str">
        <f>IF(Q39&lt;&gt;"",IF(Q39&gt;S39,IF(Q40&gt;S40,"○",IF(Q41&gt;S41,"○","×")),IF(Q40&gt;S40,IF(Q41&gt;S41,"○","×"),"×")),"")</f>
        <v>○</v>
      </c>
      <c r="U39" s="428">
        <f>RANK(AH40,AH34:AH43)</f>
        <v>1</v>
      </c>
      <c r="V39" s="429"/>
      <c r="W39" s="429"/>
      <c r="X39" s="430"/>
      <c r="Y39" s="29"/>
      <c r="Z39" s="100"/>
      <c r="AA39" s="96"/>
      <c r="AB39" s="100"/>
      <c r="AC39" s="96"/>
      <c r="AD39" s="95"/>
      <c r="AE39" s="96"/>
      <c r="AF39" s="96"/>
      <c r="AG39" s="95"/>
      <c r="AH39" s="32"/>
      <c r="AI39" s="101"/>
      <c r="AJ39" s="101"/>
      <c r="AL39" s="188" t="s">
        <v>180</v>
      </c>
      <c r="AM39" s="189" t="s">
        <v>344</v>
      </c>
      <c r="AN39" s="54">
        <f>IF(AX33="","",AX33)</f>
        <v>21</v>
      </c>
      <c r="AO39" s="56" t="str">
        <f t="shared" si="5"/>
        <v>-</v>
      </c>
      <c r="AP39" s="51">
        <f>IF(AV33="","",AV33)</f>
        <v>13</v>
      </c>
      <c r="AQ39" s="393" t="str">
        <f>IF(AY33="","",IF(AY33="○","×",IF(AY33="×","○")))</f>
        <v>○</v>
      </c>
      <c r="AR39" s="53">
        <f>IF(AX36="","",AX36)</f>
        <v>16</v>
      </c>
      <c r="AS39" s="52" t="str">
        <f t="shared" ref="AS39:AS44" si="7">IF(AR39="","","-")</f>
        <v>-</v>
      </c>
      <c r="AT39" s="51">
        <f>IF(AV36="","",AV36)</f>
        <v>21</v>
      </c>
      <c r="AU39" s="393" t="str">
        <f>IF(AY36="","",IF(AY36="○","×",IF(AY36="×","○")))</f>
        <v>○</v>
      </c>
      <c r="AV39" s="446"/>
      <c r="AW39" s="447"/>
      <c r="AX39" s="447"/>
      <c r="AY39" s="463"/>
      <c r="AZ39" s="30">
        <v>21</v>
      </c>
      <c r="BA39" s="52" t="str">
        <f t="shared" si="3"/>
        <v>-</v>
      </c>
      <c r="BB39" s="60">
        <v>13</v>
      </c>
      <c r="BC39" s="435" t="str">
        <f>IF(AZ39&lt;&gt;"",IF(AZ39&gt;BB39,IF(AZ40&gt;BB40,"○",IF(AZ41&gt;BB41,"○","×")),IF(AZ40&gt;BB40,IF(AZ41&gt;BB41,"○","×"),"×")),"")</f>
        <v>○</v>
      </c>
      <c r="BD39" s="428">
        <f>RANK(BQ40,BQ34:BQ43)</f>
        <v>1</v>
      </c>
      <c r="BE39" s="429"/>
      <c r="BF39" s="429"/>
      <c r="BG39" s="430"/>
      <c r="BH39" s="29"/>
      <c r="BI39" s="100"/>
      <c r="BJ39" s="96"/>
      <c r="BK39" s="100"/>
      <c r="BL39" s="96"/>
      <c r="BM39" s="95"/>
      <c r="BN39" s="96"/>
      <c r="BO39" s="96"/>
      <c r="BP39" s="95"/>
      <c r="BQ39" s="32"/>
      <c r="BR39" s="101"/>
    </row>
    <row r="40" spans="2:70" ht="12" customHeight="1" x14ac:dyDescent="0.15">
      <c r="B40" s="133"/>
      <c r="C40" s="158" t="s">
        <v>212</v>
      </c>
      <c r="D40" s="174" t="s">
        <v>211</v>
      </c>
      <c r="E40" s="54">
        <f>IF(O34="","",O34)</f>
        <v>21</v>
      </c>
      <c r="F40" s="52" t="str">
        <f t="shared" si="4"/>
        <v>-</v>
      </c>
      <c r="G40" s="51">
        <f>IF(M34="","",M34)</f>
        <v>11</v>
      </c>
      <c r="H40" s="394" t="str">
        <f>IF(J37="","",J37)</f>
        <v/>
      </c>
      <c r="I40" s="53">
        <f>IF(O37="","",O37)</f>
        <v>21</v>
      </c>
      <c r="J40" s="52" t="str">
        <f t="shared" si="6"/>
        <v>-</v>
      </c>
      <c r="K40" s="51">
        <f>IF(M37="","",M37)</f>
        <v>15</v>
      </c>
      <c r="L40" s="394" t="str">
        <f>IF(N37="","",N37)</f>
        <v>-</v>
      </c>
      <c r="M40" s="449"/>
      <c r="N40" s="450"/>
      <c r="O40" s="450"/>
      <c r="P40" s="464"/>
      <c r="Q40" s="30">
        <v>21</v>
      </c>
      <c r="R40" s="52" t="str">
        <f t="shared" si="1"/>
        <v>-</v>
      </c>
      <c r="S40" s="60">
        <v>12</v>
      </c>
      <c r="T40" s="435"/>
      <c r="U40" s="388"/>
      <c r="V40" s="389"/>
      <c r="W40" s="389"/>
      <c r="X40" s="390"/>
      <c r="Y40" s="29"/>
      <c r="Z40" s="100">
        <f>COUNTIF(E39:T41,"○")</f>
        <v>3</v>
      </c>
      <c r="AA40" s="96">
        <f>COUNTIF(E39:T41,"×")</f>
        <v>0</v>
      </c>
      <c r="AB40" s="99">
        <f>(IF((E39&gt;G39),1,0))+(IF((E40&gt;G40),1,0))+(IF((E41&gt;G41),1,0))+(IF((I39&gt;K39),1,0))+(IF((I40&gt;K40),1,0))+(IF((I41&gt;K41),1,0))+(IF((M39&gt;O39),1,0))+(IF((M40&gt;O40),1,0))+(IF((M41&gt;O41),1,0))+(IF((Q39&gt;S39),1,0))+(IF((Q40&gt;S40),1,0))+(IF((Q41&gt;S41),1,0))</f>
        <v>6</v>
      </c>
      <c r="AC40" s="98">
        <f>(IF((E39&lt;G39),1,0))+(IF((E40&lt;G40),1,0))+(IF((E41&lt;G41),1,0))+(IF((I39&lt;K39),1,0))+(IF((I40&lt;K40),1,0))+(IF((I41&lt;K41),1,0))+(IF((M39&lt;O39),1,0))+(IF((M40&lt;O40),1,0))+(IF((M41&lt;O41),1,0))+(IF((Q39&lt;S39),1,0))+(IF((Q40&lt;S40),1,0))+(IF((Q41&lt;S41),1,0))</f>
        <v>0</v>
      </c>
      <c r="AD40" s="97">
        <f>AB40-AC40</f>
        <v>6</v>
      </c>
      <c r="AE40" s="96">
        <f>SUM(E39:E41,I39:I41,M39:M41,Q39:Q41)</f>
        <v>126</v>
      </c>
      <c r="AF40" s="96">
        <f>SUM(G39:G41,K39:K41,O39:O41,S39:S41)</f>
        <v>76</v>
      </c>
      <c r="AG40" s="95">
        <f>AE40-AF40</f>
        <v>50</v>
      </c>
      <c r="AH40" s="391">
        <f>(Z40-AA40)*1000+(AD40)*100+AG40</f>
        <v>3650</v>
      </c>
      <c r="AI40" s="392"/>
      <c r="AJ40" s="217"/>
      <c r="AL40" s="187" t="s">
        <v>179</v>
      </c>
      <c r="AM40" s="184" t="s">
        <v>344</v>
      </c>
      <c r="AN40" s="54">
        <f>IF(AX34="","",AX34)</f>
        <v>19</v>
      </c>
      <c r="AO40" s="52" t="str">
        <f t="shared" si="5"/>
        <v>-</v>
      </c>
      <c r="AP40" s="51">
        <f>IF(AV34="","",AV34)</f>
        <v>21</v>
      </c>
      <c r="AQ40" s="394" t="str">
        <f>IF(AS37="","",AS37)</f>
        <v/>
      </c>
      <c r="AR40" s="53">
        <f>IF(AX37="","",AX37)</f>
        <v>21</v>
      </c>
      <c r="AS40" s="52" t="str">
        <f t="shared" si="7"/>
        <v>-</v>
      </c>
      <c r="AT40" s="51">
        <f>IF(AV37="","",AV37)</f>
        <v>14</v>
      </c>
      <c r="AU40" s="394" t="str">
        <f>IF(AW37="","",AW37)</f>
        <v>-</v>
      </c>
      <c r="AV40" s="449"/>
      <c r="AW40" s="450"/>
      <c r="AX40" s="450"/>
      <c r="AY40" s="464"/>
      <c r="AZ40" s="30">
        <v>21</v>
      </c>
      <c r="BA40" s="52" t="str">
        <f t="shared" si="3"/>
        <v>-</v>
      </c>
      <c r="BB40" s="60">
        <v>12</v>
      </c>
      <c r="BC40" s="435"/>
      <c r="BD40" s="388"/>
      <c r="BE40" s="389"/>
      <c r="BF40" s="389"/>
      <c r="BG40" s="390"/>
      <c r="BH40" s="29"/>
      <c r="BI40" s="100">
        <f>COUNTIF(AN39:BC41,"○")</f>
        <v>3</v>
      </c>
      <c r="BJ40" s="96">
        <f>COUNTIF(AN39:BC41,"×")</f>
        <v>0</v>
      </c>
      <c r="BK40" s="99">
        <f>(IF((AN39&gt;AP39),1,0))+(IF((AN40&gt;AP40),1,0))+(IF((AN41&gt;AP41),1,0))+(IF((AR39&gt;AT39),1,0))+(IF((AR40&gt;AT40),1,0))+(IF((AR41&gt;AT41),1,0))+(IF((AV39&gt;AX39),1,0))+(IF((AV40&gt;AX40),1,0))+(IF((AV41&gt;AX41),1,0))+(IF((AZ39&gt;BB39),1,0))+(IF((AZ40&gt;BB40),1,0))+(IF((AZ41&gt;BB41),1,0))</f>
        <v>6</v>
      </c>
      <c r="BL40" s="98">
        <f>(IF((AN39&lt;AP39),1,0))+(IF((AN40&lt;AP40),1,0))+(IF((AN41&lt;AP41),1,0))+(IF((AR39&lt;AT39),1,0))+(IF((AR40&lt;AT40),1,0))+(IF((AR41&lt;AT41),1,0))+(IF((AV39&lt;AX39),1,0))+(IF((AV40&lt;AX40),1,0))+(IF((AV41&lt;AX41),1,0))+(IF((AZ39&lt;BB39),1,0))+(IF((AZ40&lt;BB40),1,0))+(IF((AZ41&lt;BB41),1,0))</f>
        <v>2</v>
      </c>
      <c r="BM40" s="97">
        <f>BK40-BL40</f>
        <v>4</v>
      </c>
      <c r="BN40" s="96">
        <f>SUM(AN39:AN41,AR39:AR41,AV39:AV41,AZ39:AZ41)</f>
        <v>161</v>
      </c>
      <c r="BO40" s="96">
        <f>SUM(AP39:AP41,AT39:AT41,AX39:AX41,BB39:BB41)</f>
        <v>127</v>
      </c>
      <c r="BP40" s="95">
        <f>BN40-BO40</f>
        <v>34</v>
      </c>
      <c r="BQ40" s="391">
        <f>(BI40-BJ40)*1000+(BM40)*100+BP40</f>
        <v>3434</v>
      </c>
      <c r="BR40" s="392"/>
    </row>
    <row r="41" spans="2:70" ht="12" customHeight="1" thickBot="1" x14ac:dyDescent="0.2">
      <c r="B41" s="133"/>
      <c r="C41" s="175"/>
      <c r="D41" s="176" t="s">
        <v>171</v>
      </c>
      <c r="E41" s="71" t="str">
        <f>IF(O35="","",O35)</f>
        <v/>
      </c>
      <c r="F41" s="69" t="str">
        <f t="shared" si="4"/>
        <v/>
      </c>
      <c r="G41" s="70" t="str">
        <f>IF(M35="","",M35)</f>
        <v/>
      </c>
      <c r="H41" s="494" t="str">
        <f>IF(J38="","",J38)</f>
        <v/>
      </c>
      <c r="I41" s="103" t="str">
        <f>IF(O38="","",O38)</f>
        <v/>
      </c>
      <c r="J41" s="52" t="str">
        <f t="shared" si="6"/>
        <v/>
      </c>
      <c r="K41" s="70" t="str">
        <f>IF(M38="","",M38)</f>
        <v/>
      </c>
      <c r="L41" s="494" t="str">
        <f>IF(N38="","",N38)</f>
        <v/>
      </c>
      <c r="M41" s="495"/>
      <c r="N41" s="480"/>
      <c r="O41" s="480"/>
      <c r="P41" s="481"/>
      <c r="Q41" s="34"/>
      <c r="R41" s="52" t="str">
        <f t="shared" si="1"/>
        <v/>
      </c>
      <c r="S41" s="68"/>
      <c r="T41" s="436"/>
      <c r="U41" s="6">
        <f>Z40</f>
        <v>3</v>
      </c>
      <c r="V41" s="7" t="s">
        <v>1</v>
      </c>
      <c r="W41" s="7">
        <f>AA40</f>
        <v>0</v>
      </c>
      <c r="X41" s="8" t="s">
        <v>0</v>
      </c>
      <c r="Y41" s="29"/>
      <c r="Z41" s="100"/>
      <c r="AA41" s="96"/>
      <c r="AB41" s="100"/>
      <c r="AC41" s="96"/>
      <c r="AD41" s="95"/>
      <c r="AE41" s="96"/>
      <c r="AF41" s="96"/>
      <c r="AG41" s="95"/>
      <c r="AH41" s="32"/>
      <c r="AI41" s="101"/>
      <c r="AJ41" s="101"/>
      <c r="AL41" s="185"/>
      <c r="AM41" s="176" t="s">
        <v>175</v>
      </c>
      <c r="AN41" s="71">
        <f>IF(AX35="","",AX35)</f>
        <v>21</v>
      </c>
      <c r="AO41" s="69" t="str">
        <f t="shared" si="5"/>
        <v>-</v>
      </c>
      <c r="AP41" s="70">
        <f>IF(AV35="","",AV35)</f>
        <v>16</v>
      </c>
      <c r="AQ41" s="494" t="str">
        <f>IF(AS38="","",AS38)</f>
        <v/>
      </c>
      <c r="AR41" s="103">
        <f>IF(AX38="","",AX38)</f>
        <v>21</v>
      </c>
      <c r="AS41" s="52" t="str">
        <f t="shared" si="7"/>
        <v>-</v>
      </c>
      <c r="AT41" s="70">
        <f>IF(AV38="","",AV38)</f>
        <v>17</v>
      </c>
      <c r="AU41" s="494" t="str">
        <f>IF(AW38="","",AW38)</f>
        <v>-</v>
      </c>
      <c r="AV41" s="495"/>
      <c r="AW41" s="480"/>
      <c r="AX41" s="480"/>
      <c r="AY41" s="481"/>
      <c r="AZ41" s="34"/>
      <c r="BA41" s="52" t="str">
        <f t="shared" si="3"/>
        <v/>
      </c>
      <c r="BB41" s="68"/>
      <c r="BC41" s="436"/>
      <c r="BD41" s="6">
        <f>BI40</f>
        <v>3</v>
      </c>
      <c r="BE41" s="7" t="s">
        <v>1</v>
      </c>
      <c r="BF41" s="7">
        <f>BJ40</f>
        <v>0</v>
      </c>
      <c r="BG41" s="8" t="s">
        <v>0</v>
      </c>
      <c r="BH41" s="29"/>
      <c r="BI41" s="100"/>
      <c r="BJ41" s="96"/>
      <c r="BK41" s="100"/>
      <c r="BL41" s="96"/>
      <c r="BM41" s="95"/>
      <c r="BN41" s="96"/>
      <c r="BO41" s="96"/>
      <c r="BP41" s="95"/>
      <c r="BQ41" s="32"/>
      <c r="BR41" s="101"/>
    </row>
    <row r="42" spans="2:70" ht="12" customHeight="1" x14ac:dyDescent="0.15">
      <c r="B42" s="133"/>
      <c r="C42" s="158" t="s">
        <v>100</v>
      </c>
      <c r="D42" s="174" t="s">
        <v>101</v>
      </c>
      <c r="E42" s="54">
        <f>IF(S33="","",S33)</f>
        <v>21</v>
      </c>
      <c r="F42" s="52" t="str">
        <f t="shared" si="4"/>
        <v>-</v>
      </c>
      <c r="G42" s="51">
        <f>IF(Q33="","",Q33)</f>
        <v>14</v>
      </c>
      <c r="H42" s="393" t="str">
        <f>IF(T33="","",IF(T33="○","×",IF(T33="×","○")))</f>
        <v>○</v>
      </c>
      <c r="I42" s="53">
        <f>IF(S36="","",S36)</f>
        <v>13</v>
      </c>
      <c r="J42" s="56" t="str">
        <f t="shared" si="6"/>
        <v>-</v>
      </c>
      <c r="K42" s="51">
        <f>IF(Q36="","",Q36)</f>
        <v>21</v>
      </c>
      <c r="L42" s="393" t="str">
        <f>IF(T36="","",IF(T36="○","×",IF(T36="×","○")))</f>
        <v>×</v>
      </c>
      <c r="M42" s="57">
        <f>IF(S39="","",S39)</f>
        <v>7</v>
      </c>
      <c r="N42" s="52" t="str">
        <f>IF(M42="","","-")</f>
        <v>-</v>
      </c>
      <c r="O42" s="55">
        <f>IF(Q39="","",Q39)</f>
        <v>21</v>
      </c>
      <c r="P42" s="393" t="str">
        <f>IF(T39="","",IF(T39="○","×",IF(T39="×","○")))</f>
        <v>×</v>
      </c>
      <c r="Q42" s="446"/>
      <c r="R42" s="447"/>
      <c r="S42" s="447"/>
      <c r="T42" s="448"/>
      <c r="U42" s="428">
        <f>RANK(AH43,AH34:AH43)</f>
        <v>3</v>
      </c>
      <c r="V42" s="429"/>
      <c r="W42" s="429"/>
      <c r="X42" s="430"/>
      <c r="Y42" s="29"/>
      <c r="Z42" s="79"/>
      <c r="AA42" s="78"/>
      <c r="AB42" s="79"/>
      <c r="AC42" s="78"/>
      <c r="AD42" s="102"/>
      <c r="AE42" s="78"/>
      <c r="AF42" s="78"/>
      <c r="AG42" s="102"/>
      <c r="AH42" s="32"/>
      <c r="AI42" s="101"/>
      <c r="AJ42" s="101"/>
      <c r="AL42" s="187" t="s">
        <v>240</v>
      </c>
      <c r="AM42" s="184" t="s">
        <v>346</v>
      </c>
      <c r="AN42" s="54">
        <f>IF(BB33="","",BB33)</f>
        <v>21</v>
      </c>
      <c r="AO42" s="52" t="str">
        <f t="shared" si="5"/>
        <v>-</v>
      </c>
      <c r="AP42" s="51">
        <f>IF(AZ33="","",AZ33)</f>
        <v>17</v>
      </c>
      <c r="AQ42" s="393" t="str">
        <f>IF(BC33="","",IF(BC33="○","×",IF(BC33="×","○")))</f>
        <v>○</v>
      </c>
      <c r="AR42" s="53">
        <f>IF(BB36="","",BB36)</f>
        <v>21</v>
      </c>
      <c r="AS42" s="56" t="str">
        <f t="shared" si="7"/>
        <v>-</v>
      </c>
      <c r="AT42" s="51">
        <f>IF(AZ36="","",AZ36)</f>
        <v>16</v>
      </c>
      <c r="AU42" s="393" t="str">
        <f>IF(BC36="","",IF(BC36="○","×",IF(BC36="×","○")))</f>
        <v>×</v>
      </c>
      <c r="AV42" s="57">
        <f>IF(BB39="","",BB39)</f>
        <v>13</v>
      </c>
      <c r="AW42" s="52" t="str">
        <f>IF(AV42="","","-")</f>
        <v>-</v>
      </c>
      <c r="AX42" s="55">
        <f>IF(AZ39="","",AZ39)</f>
        <v>21</v>
      </c>
      <c r="AY42" s="393" t="str">
        <f>IF(BC39="","",IF(BC39="○","×",IF(BC39="×","○")))</f>
        <v>×</v>
      </c>
      <c r="AZ42" s="446"/>
      <c r="BA42" s="447"/>
      <c r="BB42" s="447"/>
      <c r="BC42" s="448"/>
      <c r="BD42" s="428">
        <f>RANK(BQ43,BQ34:BQ43)</f>
        <v>3</v>
      </c>
      <c r="BE42" s="429"/>
      <c r="BF42" s="429"/>
      <c r="BG42" s="430"/>
      <c r="BH42" s="29"/>
      <c r="BI42" s="79"/>
      <c r="BJ42" s="78"/>
      <c r="BK42" s="79"/>
      <c r="BL42" s="78"/>
      <c r="BM42" s="102"/>
      <c r="BN42" s="78"/>
      <c r="BO42" s="78"/>
      <c r="BP42" s="102"/>
      <c r="BQ42" s="32"/>
      <c r="BR42" s="101"/>
    </row>
    <row r="43" spans="2:70" ht="12" customHeight="1" x14ac:dyDescent="0.15">
      <c r="B43" s="133"/>
      <c r="C43" s="158" t="s">
        <v>320</v>
      </c>
      <c r="D43" s="174" t="s">
        <v>101</v>
      </c>
      <c r="E43" s="54">
        <f>IF(S34="","",S34)</f>
        <v>21</v>
      </c>
      <c r="F43" s="52" t="str">
        <f t="shared" si="4"/>
        <v>-</v>
      </c>
      <c r="G43" s="51">
        <f>IF(Q34="","",Q34)</f>
        <v>20</v>
      </c>
      <c r="H43" s="394" t="str">
        <f>IF(J40="","",J40)</f>
        <v>-</v>
      </c>
      <c r="I43" s="53">
        <f>IF(S37="","",S37)</f>
        <v>21</v>
      </c>
      <c r="J43" s="52" t="str">
        <f t="shared" si="6"/>
        <v>-</v>
      </c>
      <c r="K43" s="51">
        <f>IF(Q37="","",Q37)</f>
        <v>18</v>
      </c>
      <c r="L43" s="394" t="str">
        <f>IF(N40="","",N40)</f>
        <v/>
      </c>
      <c r="M43" s="53">
        <f>IF(S40="","",S40)</f>
        <v>12</v>
      </c>
      <c r="N43" s="52" t="str">
        <f>IF(M43="","","-")</f>
        <v>-</v>
      </c>
      <c r="O43" s="51">
        <f>IF(Q40="","",Q40)</f>
        <v>21</v>
      </c>
      <c r="P43" s="394" t="str">
        <f>IF(R40="","",R40)</f>
        <v>-</v>
      </c>
      <c r="Q43" s="449"/>
      <c r="R43" s="450"/>
      <c r="S43" s="450"/>
      <c r="T43" s="451"/>
      <c r="U43" s="388"/>
      <c r="V43" s="389"/>
      <c r="W43" s="389"/>
      <c r="X43" s="390"/>
      <c r="Y43" s="29"/>
      <c r="Z43" s="100">
        <f>COUNTIF(E42:T44,"○")</f>
        <v>1</v>
      </c>
      <c r="AA43" s="96">
        <f>COUNTIF(E42:T44,"×")</f>
        <v>2</v>
      </c>
      <c r="AB43" s="99">
        <f>(IF((E42&gt;G42),1,0))+(IF((E43&gt;G43),1,0))+(IF((E44&gt;G44),1,0))+(IF((I42&gt;K42),1,0))+(IF((I43&gt;K43),1,0))+(IF((I44&gt;K44),1,0))+(IF((M42&gt;O42),1,0))+(IF((M43&gt;O43),1,0))+(IF((M44&gt;O44),1,0))+(IF((Q42&gt;S42),1,0))+(IF((Q43&gt;S43),1,0))+(IF((Q44&gt;S44),1,0))</f>
        <v>3</v>
      </c>
      <c r="AC43" s="98">
        <f>(IF((E42&lt;G42),1,0))+(IF((E43&lt;G43),1,0))+(IF((E44&lt;G44),1,0))+(IF((I42&lt;K42),1,0))+(IF((I43&lt;K43),1,0))+(IF((I44&lt;K44),1,0))+(IF((M42&lt;O42),1,0))+(IF((M43&lt;O43),1,0))+(IF((M44&lt;O44),1,0))+(IF((Q42&lt;S42),1,0))+(IF((Q43&lt;S43),1,0))+(IF((Q44&lt;S44),1,0))</f>
        <v>4</v>
      </c>
      <c r="AD43" s="97">
        <f>AB43-AC43</f>
        <v>-1</v>
      </c>
      <c r="AE43" s="96">
        <f>SUM(E42:E44,I42:I44,M42:M44,Q42:Q44)</f>
        <v>108</v>
      </c>
      <c r="AF43" s="96">
        <f>SUM(G42:G44,K42:K44,O42:O44,S42:S44)</f>
        <v>136</v>
      </c>
      <c r="AG43" s="95">
        <f>AE43-AF43</f>
        <v>-28</v>
      </c>
      <c r="AH43" s="391">
        <f>(Z43-AA43)*1000+(AD43)*100+AG43</f>
        <v>-1128</v>
      </c>
      <c r="AI43" s="392"/>
      <c r="AJ43" s="217"/>
      <c r="AL43" s="187" t="s">
        <v>239</v>
      </c>
      <c r="AM43" s="184" t="s">
        <v>346</v>
      </c>
      <c r="AN43" s="54">
        <f>IF(BB34="","",BB34)</f>
        <v>21</v>
      </c>
      <c r="AO43" s="52" t="str">
        <f t="shared" si="5"/>
        <v>-</v>
      </c>
      <c r="AP43" s="51">
        <f>IF(AZ34="","",AZ34)</f>
        <v>19</v>
      </c>
      <c r="AQ43" s="394" t="str">
        <f>IF(AS40="","",AS40)</f>
        <v>-</v>
      </c>
      <c r="AR43" s="53">
        <f>IF(BB37="","",BB37)</f>
        <v>19</v>
      </c>
      <c r="AS43" s="52" t="str">
        <f t="shared" si="7"/>
        <v>-</v>
      </c>
      <c r="AT43" s="51">
        <f>IF(AZ37="","",AZ37)</f>
        <v>21</v>
      </c>
      <c r="AU43" s="394" t="str">
        <f>IF(AW40="","",AW40)</f>
        <v/>
      </c>
      <c r="AV43" s="53">
        <f>IF(BB40="","",BB40)</f>
        <v>12</v>
      </c>
      <c r="AW43" s="52" t="str">
        <f>IF(AV43="","","-")</f>
        <v>-</v>
      </c>
      <c r="AX43" s="51">
        <f>IF(AZ40="","",AZ40)</f>
        <v>21</v>
      </c>
      <c r="AY43" s="394" t="str">
        <f>IF(BA40="","",BA40)</f>
        <v>-</v>
      </c>
      <c r="AZ43" s="449"/>
      <c r="BA43" s="450"/>
      <c r="BB43" s="450"/>
      <c r="BC43" s="451"/>
      <c r="BD43" s="388"/>
      <c r="BE43" s="389"/>
      <c r="BF43" s="389"/>
      <c r="BG43" s="390"/>
      <c r="BH43" s="29"/>
      <c r="BI43" s="100">
        <f>COUNTIF(AN42:BC44,"○")</f>
        <v>1</v>
      </c>
      <c r="BJ43" s="96">
        <f>COUNTIF(AN42:BC44,"×")</f>
        <v>2</v>
      </c>
      <c r="BK43" s="99">
        <f>(IF((AN42&gt;AP42),1,0))+(IF((AN43&gt;AP43),1,0))+(IF((AN44&gt;AP44),1,0))+(IF((AR42&gt;AT42),1,0))+(IF((AR43&gt;AT43),1,0))+(IF((AR44&gt;AT44),1,0))+(IF((AV42&gt;AX42),1,0))+(IF((AV43&gt;AX43),1,0))+(IF((AV44&gt;AX44),1,0))+(IF((AZ42&gt;BB42),1,0))+(IF((AZ43&gt;BB43),1,0))+(IF((AZ44&gt;BB44),1,0))</f>
        <v>3</v>
      </c>
      <c r="BL43" s="98">
        <f>(IF((AN42&lt;AP42),1,0))+(IF((AN43&lt;AP43),1,0))+(IF((AN44&lt;AP44),1,0))+(IF((AR42&lt;AT42),1,0))+(IF((AR43&lt;AT43),1,0))+(IF((AR44&lt;AT44),1,0))+(IF((AV42&lt;AX42),1,0))+(IF((AV43&lt;AX43),1,0))+(IF((AV44&lt;AX44),1,0))+(IF((AZ42&lt;BB42),1,0))+(IF((AZ43&lt;BB43),1,0))+(IF((AZ44&lt;BB44),1,0))</f>
        <v>4</v>
      </c>
      <c r="BM43" s="97">
        <f>BK43-BL43</f>
        <v>-1</v>
      </c>
      <c r="BN43" s="96">
        <f>SUM(AN42:AN44,AR42:AR44,AV42:AV44,AZ42:AZ44)</f>
        <v>120</v>
      </c>
      <c r="BO43" s="96">
        <f>SUM(AP42:AP44,AT42:AT44,AX42:AX44,BB42:BB44)</f>
        <v>136</v>
      </c>
      <c r="BP43" s="95">
        <f>BN43-BO43</f>
        <v>-16</v>
      </c>
      <c r="BQ43" s="391">
        <f>(BI43-BJ43)*1000+(BM43)*100+BP43</f>
        <v>-1116</v>
      </c>
      <c r="BR43" s="392"/>
    </row>
    <row r="44" spans="2:70" ht="12" customHeight="1" thickBot="1" x14ac:dyDescent="0.2">
      <c r="B44" s="133"/>
      <c r="C44" s="181"/>
      <c r="D44" s="182" t="s">
        <v>169</v>
      </c>
      <c r="E44" s="44" t="str">
        <f>IF(S35="","",S35)</f>
        <v/>
      </c>
      <c r="F44" s="42" t="str">
        <f t="shared" si="4"/>
        <v/>
      </c>
      <c r="G44" s="41" t="str">
        <f>IF(Q35="","",Q35)</f>
        <v/>
      </c>
      <c r="H44" s="395" t="str">
        <f>IF(J41="","",J41)</f>
        <v/>
      </c>
      <c r="I44" s="43">
        <f>IF(S38="","",S38)</f>
        <v>13</v>
      </c>
      <c r="J44" s="42" t="str">
        <f t="shared" si="6"/>
        <v>-</v>
      </c>
      <c r="K44" s="41">
        <f>IF(Q38="","",Q38)</f>
        <v>21</v>
      </c>
      <c r="L44" s="395" t="str">
        <f>IF(N41="","",N41)</f>
        <v/>
      </c>
      <c r="M44" s="43" t="str">
        <f>IF(S41="","",S41)</f>
        <v/>
      </c>
      <c r="N44" s="42" t="str">
        <f>IF(M44="","","-")</f>
        <v/>
      </c>
      <c r="O44" s="41" t="str">
        <f>IF(Q41="","",Q41)</f>
        <v/>
      </c>
      <c r="P44" s="395" t="str">
        <f>IF(R41="","",R41)</f>
        <v/>
      </c>
      <c r="Q44" s="452"/>
      <c r="R44" s="453"/>
      <c r="S44" s="453"/>
      <c r="T44" s="454"/>
      <c r="U44" s="4">
        <f>Z43</f>
        <v>1</v>
      </c>
      <c r="V44" s="3" t="s">
        <v>1</v>
      </c>
      <c r="W44" s="3">
        <f>AA43</f>
        <v>2</v>
      </c>
      <c r="X44" s="2" t="s">
        <v>0</v>
      </c>
      <c r="Y44" s="29"/>
      <c r="Z44" s="94"/>
      <c r="AA44" s="93"/>
      <c r="AB44" s="94"/>
      <c r="AC44" s="93"/>
      <c r="AD44" s="92"/>
      <c r="AE44" s="93"/>
      <c r="AF44" s="93"/>
      <c r="AG44" s="92"/>
      <c r="AH44" s="80"/>
      <c r="AI44" s="91"/>
      <c r="AJ44" s="91"/>
      <c r="AL44" s="190"/>
      <c r="AM44" s="191" t="s">
        <v>230</v>
      </c>
      <c r="AN44" s="44" t="str">
        <f>IF(BB35="","",BB35)</f>
        <v/>
      </c>
      <c r="AO44" s="42" t="str">
        <f t="shared" si="5"/>
        <v/>
      </c>
      <c r="AP44" s="41" t="str">
        <f>IF(AZ35="","",AZ35)</f>
        <v/>
      </c>
      <c r="AQ44" s="395" t="str">
        <f>IF(AS41="","",AS41)</f>
        <v>-</v>
      </c>
      <c r="AR44" s="43">
        <f>IF(BB38="","",BB38)</f>
        <v>13</v>
      </c>
      <c r="AS44" s="42" t="str">
        <f t="shared" si="7"/>
        <v>-</v>
      </c>
      <c r="AT44" s="41">
        <f>IF(AZ38="","",AZ38)</f>
        <v>21</v>
      </c>
      <c r="AU44" s="395" t="str">
        <f>IF(AW41="","",AW41)</f>
        <v/>
      </c>
      <c r="AV44" s="43" t="str">
        <f>IF(BB41="","",BB41)</f>
        <v/>
      </c>
      <c r="AW44" s="42" t="str">
        <f>IF(AV44="","","-")</f>
        <v/>
      </c>
      <c r="AX44" s="41" t="str">
        <f>IF(AZ41="","",AZ41)</f>
        <v/>
      </c>
      <c r="AY44" s="395" t="str">
        <f>IF(BA41="","",BA41)</f>
        <v/>
      </c>
      <c r="AZ44" s="452"/>
      <c r="BA44" s="453"/>
      <c r="BB44" s="453"/>
      <c r="BC44" s="454"/>
      <c r="BD44" s="9">
        <f>BI43</f>
        <v>1</v>
      </c>
      <c r="BE44" s="10" t="s">
        <v>1</v>
      </c>
      <c r="BF44" s="10">
        <f>BJ43</f>
        <v>2</v>
      </c>
      <c r="BG44" s="11" t="s">
        <v>0</v>
      </c>
      <c r="BH44" s="29"/>
      <c r="BI44" s="94"/>
      <c r="BJ44" s="93"/>
      <c r="BK44" s="94"/>
      <c r="BL44" s="93"/>
      <c r="BM44" s="92"/>
      <c r="BN44" s="93"/>
      <c r="BO44" s="93"/>
      <c r="BP44" s="92"/>
      <c r="BQ44" s="80"/>
      <c r="BR44" s="91"/>
    </row>
    <row r="45" spans="2:70" ht="12" customHeight="1" thickBot="1" x14ac:dyDescent="0.25">
      <c r="C45" s="142"/>
      <c r="D45" s="142"/>
      <c r="Z45" s="109"/>
      <c r="AA45" s="109"/>
      <c r="AB45" s="109"/>
      <c r="AC45" s="109"/>
      <c r="AL45" s="142"/>
      <c r="AM45" s="142"/>
    </row>
    <row r="46" spans="2:70" ht="12" customHeight="1" x14ac:dyDescent="0.15">
      <c r="B46" s="133"/>
      <c r="C46" s="522" t="s">
        <v>112</v>
      </c>
      <c r="D46" s="497"/>
      <c r="E46" s="455" t="str">
        <f>C48</f>
        <v>今井勘太</v>
      </c>
      <c r="F46" s="421"/>
      <c r="G46" s="421"/>
      <c r="H46" s="422"/>
      <c r="I46" s="420" t="str">
        <f>C51</f>
        <v>細谷　仁</v>
      </c>
      <c r="J46" s="421"/>
      <c r="K46" s="421"/>
      <c r="L46" s="422"/>
      <c r="M46" s="420" t="str">
        <f>C54</f>
        <v>高木達也</v>
      </c>
      <c r="N46" s="421"/>
      <c r="O46" s="421"/>
      <c r="P46" s="422"/>
      <c r="Q46" s="420" t="str">
        <f>C57</f>
        <v>平井晴翔</v>
      </c>
      <c r="R46" s="421"/>
      <c r="S46" s="421"/>
      <c r="T46" s="423"/>
      <c r="U46" s="406" t="s">
        <v>3</v>
      </c>
      <c r="V46" s="407"/>
      <c r="W46" s="407"/>
      <c r="X46" s="408"/>
      <c r="Y46" s="29"/>
      <c r="Z46" s="411" t="s">
        <v>17</v>
      </c>
      <c r="AA46" s="413"/>
      <c r="AB46" s="411" t="s">
        <v>16</v>
      </c>
      <c r="AC46" s="412"/>
      <c r="AD46" s="413"/>
      <c r="AE46" s="414" t="s">
        <v>15</v>
      </c>
      <c r="AF46" s="415"/>
      <c r="AG46" s="416"/>
      <c r="AH46" s="29"/>
      <c r="AI46" s="29"/>
      <c r="AJ46" s="29"/>
      <c r="AL46" s="496" t="s">
        <v>113</v>
      </c>
      <c r="AM46" s="497"/>
      <c r="AN46" s="455" t="str">
        <f>AL48</f>
        <v>阿南理久斗</v>
      </c>
      <c r="AO46" s="421"/>
      <c r="AP46" s="421"/>
      <c r="AQ46" s="422"/>
      <c r="AR46" s="420" t="str">
        <f>AL51</f>
        <v>権田光輔</v>
      </c>
      <c r="AS46" s="421"/>
      <c r="AT46" s="421"/>
      <c r="AU46" s="422"/>
      <c r="AV46" s="420" t="str">
        <f>AL54</f>
        <v>三好陽太</v>
      </c>
      <c r="AW46" s="421"/>
      <c r="AX46" s="421"/>
      <c r="AY46" s="422"/>
      <c r="AZ46" s="420" t="str">
        <f>AL57</f>
        <v>永井　光</v>
      </c>
      <c r="BA46" s="421"/>
      <c r="BB46" s="421"/>
      <c r="BC46" s="423"/>
      <c r="BD46" s="406" t="s">
        <v>3</v>
      </c>
      <c r="BE46" s="407"/>
      <c r="BF46" s="407"/>
      <c r="BG46" s="408"/>
      <c r="BH46" s="29"/>
      <c r="BI46" s="411" t="s">
        <v>17</v>
      </c>
      <c r="BJ46" s="413"/>
      <c r="BK46" s="411" t="s">
        <v>16</v>
      </c>
      <c r="BL46" s="412"/>
      <c r="BM46" s="413"/>
      <c r="BN46" s="414" t="s">
        <v>15</v>
      </c>
      <c r="BO46" s="415"/>
      <c r="BP46" s="416"/>
      <c r="BQ46" s="29"/>
      <c r="BR46" s="29"/>
    </row>
    <row r="47" spans="2:70" ht="12" customHeight="1" thickBot="1" x14ac:dyDescent="0.2">
      <c r="B47" s="133"/>
      <c r="C47" s="523"/>
      <c r="D47" s="499"/>
      <c r="E47" s="489" t="str">
        <f>C49</f>
        <v>権田真佑佳</v>
      </c>
      <c r="F47" s="425"/>
      <c r="G47" s="425"/>
      <c r="H47" s="426"/>
      <c r="I47" s="424" t="str">
        <f>C52</f>
        <v>宮本花梨</v>
      </c>
      <c r="J47" s="425"/>
      <c r="K47" s="425"/>
      <c r="L47" s="426"/>
      <c r="M47" s="424" t="str">
        <f>C55</f>
        <v>房崎塁衣</v>
      </c>
      <c r="N47" s="425"/>
      <c r="O47" s="425"/>
      <c r="P47" s="426"/>
      <c r="Q47" s="424" t="str">
        <f>C58</f>
        <v>永井日南乃</v>
      </c>
      <c r="R47" s="425"/>
      <c r="S47" s="425"/>
      <c r="T47" s="427"/>
      <c r="U47" s="417" t="s">
        <v>2</v>
      </c>
      <c r="V47" s="418"/>
      <c r="W47" s="418"/>
      <c r="X47" s="419"/>
      <c r="Y47" s="29"/>
      <c r="Z47" s="77" t="s">
        <v>14</v>
      </c>
      <c r="AA47" s="76" t="s">
        <v>0</v>
      </c>
      <c r="AB47" s="77" t="s">
        <v>18</v>
      </c>
      <c r="AC47" s="76" t="s">
        <v>13</v>
      </c>
      <c r="AD47" s="75" t="s">
        <v>12</v>
      </c>
      <c r="AE47" s="76" t="s">
        <v>18</v>
      </c>
      <c r="AF47" s="76" t="s">
        <v>13</v>
      </c>
      <c r="AG47" s="75" t="s">
        <v>12</v>
      </c>
      <c r="AH47" s="29"/>
      <c r="AI47" s="29"/>
      <c r="AJ47" s="29"/>
      <c r="AL47" s="498"/>
      <c r="AM47" s="499"/>
      <c r="AN47" s="489" t="str">
        <f>AL49</f>
        <v>中越初夏</v>
      </c>
      <c r="AO47" s="425"/>
      <c r="AP47" s="425"/>
      <c r="AQ47" s="426"/>
      <c r="AR47" s="424" t="str">
        <f>AL52</f>
        <v>蓮沼紗季</v>
      </c>
      <c r="AS47" s="425"/>
      <c r="AT47" s="425"/>
      <c r="AU47" s="426"/>
      <c r="AV47" s="424" t="str">
        <f>AL55</f>
        <v>渡辺美咲</v>
      </c>
      <c r="AW47" s="425"/>
      <c r="AX47" s="425"/>
      <c r="AY47" s="426"/>
      <c r="AZ47" s="424" t="str">
        <f>AL58</f>
        <v>富山孔美子</v>
      </c>
      <c r="BA47" s="425"/>
      <c r="BB47" s="425"/>
      <c r="BC47" s="427"/>
      <c r="BD47" s="417" t="s">
        <v>2</v>
      </c>
      <c r="BE47" s="418"/>
      <c r="BF47" s="418"/>
      <c r="BG47" s="419"/>
      <c r="BH47" s="29"/>
      <c r="BI47" s="77" t="s">
        <v>14</v>
      </c>
      <c r="BJ47" s="76" t="s">
        <v>0</v>
      </c>
      <c r="BK47" s="77" t="s">
        <v>18</v>
      </c>
      <c r="BL47" s="76" t="s">
        <v>13</v>
      </c>
      <c r="BM47" s="75" t="s">
        <v>12</v>
      </c>
      <c r="BN47" s="76" t="s">
        <v>18</v>
      </c>
      <c r="BO47" s="76" t="s">
        <v>13</v>
      </c>
      <c r="BP47" s="75" t="s">
        <v>12</v>
      </c>
      <c r="BQ47" s="29"/>
      <c r="BR47" s="29"/>
    </row>
    <row r="48" spans="2:70" ht="12" customHeight="1" x14ac:dyDescent="0.15">
      <c r="B48" s="133"/>
      <c r="C48" s="173" t="s">
        <v>87</v>
      </c>
      <c r="D48" s="174" t="s">
        <v>347</v>
      </c>
      <c r="E48" s="475"/>
      <c r="F48" s="476"/>
      <c r="G48" s="476"/>
      <c r="H48" s="477"/>
      <c r="I48" s="105">
        <v>16</v>
      </c>
      <c r="J48" s="52" t="str">
        <f>IF(I48="","","-")</f>
        <v>-</v>
      </c>
      <c r="K48" s="60">
        <v>21</v>
      </c>
      <c r="L48" s="438" t="str">
        <f>IF(I48&lt;&gt;"",IF(I48&gt;K48,IF(I49&gt;K49,"○",IF(I50&gt;K50,"○","×")),IF(I49&gt;K49,IF(I50&gt;K50,"○","×"),"×")),"")</f>
        <v>○</v>
      </c>
      <c r="M48" s="30">
        <v>21</v>
      </c>
      <c r="N48" s="74" t="str">
        <f t="shared" ref="N48:N53" si="8">IF(M48="","","-")</f>
        <v>-</v>
      </c>
      <c r="O48" s="73">
        <v>17</v>
      </c>
      <c r="P48" s="438" t="str">
        <f>IF(M48&lt;&gt;"",IF(M48&gt;O48,IF(M49&gt;O49,"○",IF(M50&gt;O50,"○","×")),IF(M49&gt;O49,IF(M50&gt;O50,"○","×"),"×")),"")</f>
        <v>○</v>
      </c>
      <c r="Q48" s="104">
        <v>21</v>
      </c>
      <c r="R48" s="74" t="str">
        <f t="shared" ref="R48:R56" si="9">IF(Q48="","","-")</f>
        <v>-</v>
      </c>
      <c r="S48" s="60">
        <v>17</v>
      </c>
      <c r="T48" s="439" t="str">
        <f>IF(Q48&lt;&gt;"",IF(Q48&gt;S48,IF(Q49&gt;S49,"○",IF(Q50&gt;S50,"○","×")),IF(Q49&gt;S49,IF(Q50&gt;S50,"○","×"),"×")),"")</f>
        <v>○</v>
      </c>
      <c r="U48" s="428">
        <f>RANK(AH49,AH49:AH58)</f>
        <v>1</v>
      </c>
      <c r="V48" s="429"/>
      <c r="W48" s="429"/>
      <c r="X48" s="430"/>
      <c r="Y48" s="29"/>
      <c r="Z48" s="100"/>
      <c r="AA48" s="96"/>
      <c r="AB48" s="79"/>
      <c r="AC48" s="78"/>
      <c r="AD48" s="102"/>
      <c r="AE48" s="96"/>
      <c r="AF48" s="96"/>
      <c r="AG48" s="95"/>
      <c r="AH48" s="29"/>
      <c r="AI48" s="29"/>
      <c r="AJ48" s="29"/>
      <c r="AL48" s="183" t="s">
        <v>319</v>
      </c>
      <c r="AM48" s="184" t="s">
        <v>316</v>
      </c>
      <c r="AN48" s="475"/>
      <c r="AO48" s="476"/>
      <c r="AP48" s="476"/>
      <c r="AQ48" s="477"/>
      <c r="AR48" s="105">
        <v>16</v>
      </c>
      <c r="AS48" s="52" t="str">
        <f>IF(AR48="","","-")</f>
        <v>-</v>
      </c>
      <c r="AT48" s="60">
        <v>21</v>
      </c>
      <c r="AU48" s="438" t="str">
        <f>IF(AR48&lt;&gt;"",IF(AR48&gt;AT48,IF(AR49&gt;AT49,"○",IF(AR50&gt;AT50,"○","×")),IF(AR49&gt;AT49,IF(AR50&gt;AT50,"○","×"),"×")),"")</f>
        <v>×</v>
      </c>
      <c r="AV48" s="30">
        <v>8</v>
      </c>
      <c r="AW48" s="74" t="str">
        <f t="shared" ref="AW48:AW53" si="10">IF(AV48="","","-")</f>
        <v>-</v>
      </c>
      <c r="AX48" s="73">
        <v>21</v>
      </c>
      <c r="AY48" s="438" t="str">
        <f>IF(AV48&lt;&gt;"",IF(AV48&gt;AX48,IF(AV49&gt;AX49,"○",IF(AV50&gt;AX50,"○","×")),IF(AV49&gt;AX49,IF(AV50&gt;AX50,"○","×"),"×")),"")</f>
        <v>×</v>
      </c>
      <c r="AZ48" s="104">
        <v>18</v>
      </c>
      <c r="BA48" s="74" t="str">
        <f t="shared" ref="BA48:BA56" si="11">IF(AZ48="","","-")</f>
        <v>-</v>
      </c>
      <c r="BB48" s="60">
        <v>21</v>
      </c>
      <c r="BC48" s="439" t="str">
        <f>IF(AZ48&lt;&gt;"",IF(AZ48&gt;BB48,IF(AZ49&gt;BB49,"○",IF(AZ50&gt;BB50,"○","×")),IF(AZ49&gt;BB49,IF(AZ50&gt;BB50,"○","×"),"×")),"")</f>
        <v>×</v>
      </c>
      <c r="BD48" s="428">
        <f>RANK(BQ49,BQ49:BQ58)</f>
        <v>4</v>
      </c>
      <c r="BE48" s="429"/>
      <c r="BF48" s="429"/>
      <c r="BG48" s="430"/>
      <c r="BH48" s="29"/>
      <c r="BI48" s="100"/>
      <c r="BJ48" s="96"/>
      <c r="BK48" s="79"/>
      <c r="BL48" s="78"/>
      <c r="BM48" s="102"/>
      <c r="BN48" s="96"/>
      <c r="BO48" s="96"/>
      <c r="BP48" s="95"/>
      <c r="BQ48" s="29"/>
      <c r="BR48" s="29"/>
    </row>
    <row r="49" spans="2:70" ht="12" customHeight="1" x14ac:dyDescent="0.15">
      <c r="B49" s="133"/>
      <c r="C49" s="173" t="s">
        <v>257</v>
      </c>
      <c r="D49" s="174" t="s">
        <v>348</v>
      </c>
      <c r="E49" s="478"/>
      <c r="F49" s="450"/>
      <c r="G49" s="450"/>
      <c r="H49" s="464"/>
      <c r="I49" s="30">
        <v>21</v>
      </c>
      <c r="J49" s="52" t="str">
        <f>IF(I49="","","-")</f>
        <v>-</v>
      </c>
      <c r="K49" s="72">
        <v>15</v>
      </c>
      <c r="L49" s="432"/>
      <c r="M49" s="30">
        <v>21</v>
      </c>
      <c r="N49" s="52" t="str">
        <f t="shared" si="8"/>
        <v>-</v>
      </c>
      <c r="O49" s="60">
        <v>12</v>
      </c>
      <c r="P49" s="432"/>
      <c r="Q49" s="30">
        <v>19</v>
      </c>
      <c r="R49" s="52" t="str">
        <f t="shared" si="9"/>
        <v>-</v>
      </c>
      <c r="S49" s="60">
        <v>21</v>
      </c>
      <c r="T49" s="435"/>
      <c r="U49" s="388"/>
      <c r="V49" s="389"/>
      <c r="W49" s="389"/>
      <c r="X49" s="390"/>
      <c r="Y49" s="29"/>
      <c r="Z49" s="100">
        <f>COUNTIF(E48:T50,"○")</f>
        <v>3</v>
      </c>
      <c r="AA49" s="96">
        <f>COUNTIF(E48:T50,"×")</f>
        <v>0</v>
      </c>
      <c r="AB49" s="99">
        <f>(IF((E48&gt;G48),1,0))+(IF((E49&gt;G49),1,0))+(IF((E50&gt;G50),1,0))+(IF((I48&gt;K48),1,0))+(IF((I49&gt;K49),1,0))+(IF((I50&gt;K50),1,0))+(IF((M48&gt;O48),1,0))+(IF((M49&gt;O49),1,0))+(IF((M50&gt;O50),1,0))+(IF((Q48&gt;S48),1,0))+(IF((Q49&gt;S49),1,0))+(IF((Q50&gt;S50),1,0))</f>
        <v>6</v>
      </c>
      <c r="AC49" s="98">
        <f>(IF((E48&lt;G48),1,0))+(IF((E49&lt;G49),1,0))+(IF((E50&lt;G50),1,0))+(IF((I48&lt;K48),1,0))+(IF((I49&lt;K49),1,0))+(IF((I50&lt;K50),1,0))+(IF((M48&lt;O48),1,0))+(IF((M49&lt;O49),1,0))+(IF((M50&lt;O50),1,0))+(IF((Q48&lt;S48),1,0))+(IF((Q49&lt;S49),1,0))+(IF((Q50&lt;S50),1,0))</f>
        <v>2</v>
      </c>
      <c r="AD49" s="97">
        <f>AB49-AC49</f>
        <v>4</v>
      </c>
      <c r="AE49" s="96">
        <f>SUM(E48:E50,I48:I50,M48:M50,Q48:Q50)</f>
        <v>161</v>
      </c>
      <c r="AF49" s="96">
        <f>SUM(G48:G50,K48:K50,O48:O50,S48:S50)</f>
        <v>139</v>
      </c>
      <c r="AG49" s="95">
        <f>AE49-AF49</f>
        <v>22</v>
      </c>
      <c r="AH49" s="391">
        <f>(Z49-AA49)*1000+(AD49)*100+AG49</f>
        <v>3422</v>
      </c>
      <c r="AI49" s="392"/>
      <c r="AJ49" s="217"/>
      <c r="AL49" s="183" t="s">
        <v>318</v>
      </c>
      <c r="AM49" s="184" t="s">
        <v>342</v>
      </c>
      <c r="AN49" s="478"/>
      <c r="AO49" s="450"/>
      <c r="AP49" s="450"/>
      <c r="AQ49" s="464"/>
      <c r="AR49" s="30">
        <v>19</v>
      </c>
      <c r="AS49" s="52" t="str">
        <f>IF(AR49="","","-")</f>
        <v>-</v>
      </c>
      <c r="AT49" s="72">
        <v>21</v>
      </c>
      <c r="AU49" s="432"/>
      <c r="AV49" s="30">
        <v>16</v>
      </c>
      <c r="AW49" s="52" t="str">
        <f t="shared" si="10"/>
        <v>-</v>
      </c>
      <c r="AX49" s="60">
        <v>21</v>
      </c>
      <c r="AY49" s="432"/>
      <c r="AZ49" s="30">
        <v>15</v>
      </c>
      <c r="BA49" s="52" t="str">
        <f t="shared" si="11"/>
        <v>-</v>
      </c>
      <c r="BB49" s="60">
        <v>21</v>
      </c>
      <c r="BC49" s="435"/>
      <c r="BD49" s="388"/>
      <c r="BE49" s="389"/>
      <c r="BF49" s="389"/>
      <c r="BG49" s="390"/>
      <c r="BH49" s="29"/>
      <c r="BI49" s="100">
        <f>COUNTIF(AN48:BC50,"○")</f>
        <v>0</v>
      </c>
      <c r="BJ49" s="96">
        <f>COUNTIF(AN48:BC50,"×")</f>
        <v>3</v>
      </c>
      <c r="BK49" s="99">
        <f>(IF((AN48&gt;AP48),1,0))+(IF((AN49&gt;AP49),1,0))+(IF((AN50&gt;AP50),1,0))+(IF((AR48&gt;AT48),1,0))+(IF((AR49&gt;AT49),1,0))+(IF((AR50&gt;AT50),1,0))+(IF((AV48&gt;AX48),1,0))+(IF((AV49&gt;AX49),1,0))+(IF((AV50&gt;AX50),1,0))+(IF((AZ48&gt;BB48),1,0))+(IF((AZ49&gt;BB49),1,0))+(IF((AZ50&gt;BB50),1,0))</f>
        <v>0</v>
      </c>
      <c r="BL49" s="98">
        <f>(IF((AN48&lt;AP48),1,0))+(IF((AN49&lt;AP49),1,0))+(IF((AN50&lt;AP50),1,0))+(IF((AR48&lt;AT48),1,0))+(IF((AR49&lt;AT49),1,0))+(IF((AR50&lt;AT50),1,0))+(IF((AV48&lt;AX48),1,0))+(IF((AV49&lt;AX49),1,0))+(IF((AV50&lt;AX50),1,0))+(IF((AZ48&lt;BB48),1,0))+(IF((AZ49&lt;BB49),1,0))+(IF((AZ50&lt;BB50),1,0))</f>
        <v>6</v>
      </c>
      <c r="BM49" s="97">
        <f>BK49-BL49</f>
        <v>-6</v>
      </c>
      <c r="BN49" s="96">
        <f>SUM(AN48:AN50,AR48:AR50,AV48:AV50,AZ48:AZ50)</f>
        <v>92</v>
      </c>
      <c r="BO49" s="96">
        <f>SUM(AP48:AP50,AT48:AT50,AX48:AX50,BB48:BB50)</f>
        <v>126</v>
      </c>
      <c r="BP49" s="95">
        <f>BN49-BO49</f>
        <v>-34</v>
      </c>
      <c r="BQ49" s="391">
        <f>(BI49-BJ49)*1000+(BM49)*100+BP49</f>
        <v>-3634</v>
      </c>
      <c r="BR49" s="392"/>
    </row>
    <row r="50" spans="2:70" ht="12" customHeight="1" thickBot="1" x14ac:dyDescent="0.2">
      <c r="B50" s="133"/>
      <c r="C50" s="175"/>
      <c r="D50" s="176" t="s">
        <v>175</v>
      </c>
      <c r="E50" s="479"/>
      <c r="F50" s="480"/>
      <c r="G50" s="480"/>
      <c r="H50" s="481"/>
      <c r="I50" s="34">
        <v>21</v>
      </c>
      <c r="J50" s="52" t="str">
        <f>IF(I50="","","-")</f>
        <v>-</v>
      </c>
      <c r="K50" s="68">
        <v>20</v>
      </c>
      <c r="L50" s="433"/>
      <c r="M50" s="34"/>
      <c r="N50" s="69" t="str">
        <f t="shared" si="8"/>
        <v/>
      </c>
      <c r="O50" s="68"/>
      <c r="P50" s="432"/>
      <c r="Q50" s="34">
        <v>21</v>
      </c>
      <c r="R50" s="69" t="str">
        <f t="shared" si="9"/>
        <v>-</v>
      </c>
      <c r="S50" s="68">
        <v>16</v>
      </c>
      <c r="T50" s="435"/>
      <c r="U50" s="6">
        <f>Z49</f>
        <v>3</v>
      </c>
      <c r="V50" s="7" t="s">
        <v>1</v>
      </c>
      <c r="W50" s="7">
        <f>AA49</f>
        <v>0</v>
      </c>
      <c r="X50" s="8" t="s">
        <v>0</v>
      </c>
      <c r="Y50" s="29"/>
      <c r="Z50" s="100"/>
      <c r="AA50" s="96"/>
      <c r="AB50" s="100"/>
      <c r="AC50" s="96"/>
      <c r="AD50" s="95"/>
      <c r="AE50" s="96"/>
      <c r="AF50" s="96"/>
      <c r="AG50" s="95"/>
      <c r="AH50" s="32"/>
      <c r="AI50" s="101"/>
      <c r="AJ50" s="101"/>
      <c r="AL50" s="185"/>
      <c r="AM50" s="176" t="s">
        <v>169</v>
      </c>
      <c r="AN50" s="479"/>
      <c r="AO50" s="480"/>
      <c r="AP50" s="480"/>
      <c r="AQ50" s="481"/>
      <c r="AR50" s="34"/>
      <c r="AS50" s="52" t="str">
        <f>IF(AR50="","","-")</f>
        <v/>
      </c>
      <c r="AT50" s="68"/>
      <c r="AU50" s="433"/>
      <c r="AV50" s="34"/>
      <c r="AW50" s="69" t="str">
        <f t="shared" si="10"/>
        <v/>
      </c>
      <c r="AX50" s="68"/>
      <c r="AY50" s="432"/>
      <c r="AZ50" s="34"/>
      <c r="BA50" s="69" t="str">
        <f t="shared" si="11"/>
        <v/>
      </c>
      <c r="BB50" s="68"/>
      <c r="BC50" s="435"/>
      <c r="BD50" s="6">
        <f>BI49</f>
        <v>0</v>
      </c>
      <c r="BE50" s="7" t="s">
        <v>1</v>
      </c>
      <c r="BF50" s="7">
        <f>BJ49</f>
        <v>3</v>
      </c>
      <c r="BG50" s="8" t="s">
        <v>0</v>
      </c>
      <c r="BH50" s="29"/>
      <c r="BI50" s="100"/>
      <c r="BJ50" s="96"/>
      <c r="BK50" s="100"/>
      <c r="BL50" s="96"/>
      <c r="BM50" s="95"/>
      <c r="BN50" s="96"/>
      <c r="BO50" s="96"/>
      <c r="BP50" s="95"/>
      <c r="BQ50" s="32"/>
      <c r="BR50" s="101"/>
    </row>
    <row r="51" spans="2:70" ht="12" customHeight="1" x14ac:dyDescent="0.15">
      <c r="B51" s="133"/>
      <c r="C51" s="177" t="s">
        <v>89</v>
      </c>
      <c r="D51" s="174" t="s">
        <v>26</v>
      </c>
      <c r="E51" s="54">
        <f>IF(K48="","",K48)</f>
        <v>21</v>
      </c>
      <c r="F51" s="52" t="str">
        <f t="shared" ref="F51:F59" si="12">IF(E51="","","-")</f>
        <v>-</v>
      </c>
      <c r="G51" s="51">
        <f>IF(I48="","",I48)</f>
        <v>16</v>
      </c>
      <c r="H51" s="393" t="str">
        <f>IF(L48="","",IF(L48="○","×",IF(L48="×","○")))</f>
        <v>×</v>
      </c>
      <c r="I51" s="446"/>
      <c r="J51" s="447"/>
      <c r="K51" s="447"/>
      <c r="L51" s="463"/>
      <c r="M51" s="30">
        <v>17</v>
      </c>
      <c r="N51" s="52" t="str">
        <f t="shared" si="8"/>
        <v>-</v>
      </c>
      <c r="O51" s="60">
        <v>21</v>
      </c>
      <c r="P51" s="437" t="str">
        <f>IF(M51&lt;&gt;"",IF(M51&gt;O51,IF(M52&gt;O52,"○",IF(M53&gt;O53,"○","×")),IF(M52&gt;O52,IF(M53&gt;O53,"○","×"),"×")),"")</f>
        <v>○</v>
      </c>
      <c r="Q51" s="30">
        <v>13</v>
      </c>
      <c r="R51" s="52" t="str">
        <f t="shared" si="9"/>
        <v>-</v>
      </c>
      <c r="S51" s="60">
        <v>21</v>
      </c>
      <c r="T51" s="434" t="str">
        <f>IF(Q51&lt;&gt;"",IF(Q51&gt;S51,IF(Q52&gt;S52,"○",IF(Q53&gt;S53,"○","×")),IF(Q52&gt;S52,IF(Q53&gt;S53,"○","×"),"×")),"")</f>
        <v>×</v>
      </c>
      <c r="U51" s="428">
        <f>RANK(AH52,AH49:AH58)</f>
        <v>3</v>
      </c>
      <c r="V51" s="429"/>
      <c r="W51" s="429"/>
      <c r="X51" s="430"/>
      <c r="Y51" s="29"/>
      <c r="Z51" s="79"/>
      <c r="AA51" s="78"/>
      <c r="AB51" s="79"/>
      <c r="AC51" s="78"/>
      <c r="AD51" s="102"/>
      <c r="AE51" s="78"/>
      <c r="AF51" s="78"/>
      <c r="AG51" s="102"/>
      <c r="AH51" s="32"/>
      <c r="AI51" s="101"/>
      <c r="AJ51" s="101"/>
      <c r="AL51" s="186" t="s">
        <v>88</v>
      </c>
      <c r="AM51" s="184" t="s">
        <v>340</v>
      </c>
      <c r="AN51" s="54">
        <f>IF(AT48="","",AT48)</f>
        <v>21</v>
      </c>
      <c r="AO51" s="52" t="str">
        <f t="shared" ref="AO51:AO59" si="13">IF(AN51="","","-")</f>
        <v>-</v>
      </c>
      <c r="AP51" s="51">
        <f>IF(AR48="","",AR48)</f>
        <v>16</v>
      </c>
      <c r="AQ51" s="393" t="str">
        <f>IF(AU48="","",IF(AU48="○","×",IF(AU48="×","○")))</f>
        <v>○</v>
      </c>
      <c r="AR51" s="446"/>
      <c r="AS51" s="447"/>
      <c r="AT51" s="447"/>
      <c r="AU51" s="463"/>
      <c r="AV51" s="30">
        <v>21</v>
      </c>
      <c r="AW51" s="52" t="str">
        <f t="shared" si="10"/>
        <v>-</v>
      </c>
      <c r="AX51" s="60">
        <v>11</v>
      </c>
      <c r="AY51" s="437" t="str">
        <f>IF(AV51&lt;&gt;"",IF(AV51&gt;AX51,IF(AV52&gt;AX52,"○",IF(AV53&gt;AX53,"○","×")),IF(AV52&gt;AX52,IF(AV53&gt;AX53,"○","×"),"×")),"")</f>
        <v>○</v>
      </c>
      <c r="AZ51" s="30">
        <v>21</v>
      </c>
      <c r="BA51" s="52" t="str">
        <f t="shared" si="11"/>
        <v>-</v>
      </c>
      <c r="BB51" s="60">
        <v>16</v>
      </c>
      <c r="BC51" s="434" t="str">
        <f>IF(AZ51&lt;&gt;"",IF(AZ51&gt;BB51,IF(AZ52&gt;BB52,"○",IF(AZ53&gt;BB53,"○","×")),IF(AZ52&gt;BB52,IF(AZ53&gt;BB53,"○","×"),"×")),"")</f>
        <v>○</v>
      </c>
      <c r="BD51" s="428">
        <f>RANK(BQ52,BQ49:BQ58)</f>
        <v>1</v>
      </c>
      <c r="BE51" s="429"/>
      <c r="BF51" s="429"/>
      <c r="BG51" s="430"/>
      <c r="BH51" s="29"/>
      <c r="BI51" s="79"/>
      <c r="BJ51" s="78"/>
      <c r="BK51" s="79"/>
      <c r="BL51" s="78"/>
      <c r="BM51" s="102"/>
      <c r="BN51" s="78"/>
      <c r="BO51" s="78"/>
      <c r="BP51" s="102"/>
      <c r="BQ51" s="32"/>
      <c r="BR51" s="101"/>
    </row>
    <row r="52" spans="2:70" ht="12" customHeight="1" x14ac:dyDescent="0.15">
      <c r="B52" s="133"/>
      <c r="C52" s="158" t="s">
        <v>261</v>
      </c>
      <c r="D52" s="174" t="s">
        <v>42</v>
      </c>
      <c r="E52" s="54">
        <f>IF(K49="","",K49)</f>
        <v>15</v>
      </c>
      <c r="F52" s="52" t="str">
        <f t="shared" si="12"/>
        <v>-</v>
      </c>
      <c r="G52" s="51">
        <f>IF(I49="","",I49)</f>
        <v>21</v>
      </c>
      <c r="H52" s="394" t="str">
        <f>IF(J49="","",J49)</f>
        <v>-</v>
      </c>
      <c r="I52" s="449"/>
      <c r="J52" s="450"/>
      <c r="K52" s="450"/>
      <c r="L52" s="464"/>
      <c r="M52" s="30">
        <v>21</v>
      </c>
      <c r="N52" s="52" t="str">
        <f t="shared" si="8"/>
        <v>-</v>
      </c>
      <c r="O52" s="60">
        <v>14</v>
      </c>
      <c r="P52" s="432"/>
      <c r="Q52" s="30">
        <v>10</v>
      </c>
      <c r="R52" s="52" t="str">
        <f t="shared" si="9"/>
        <v>-</v>
      </c>
      <c r="S52" s="60">
        <v>21</v>
      </c>
      <c r="T52" s="435"/>
      <c r="U52" s="388"/>
      <c r="V52" s="389"/>
      <c r="W52" s="389"/>
      <c r="X52" s="390"/>
      <c r="Y52" s="29"/>
      <c r="Z52" s="100">
        <f>COUNTIF(E51:T53,"○")</f>
        <v>1</v>
      </c>
      <c r="AA52" s="96">
        <f>COUNTIF(E51:T53,"×")</f>
        <v>2</v>
      </c>
      <c r="AB52" s="99">
        <f>(IF((E51&gt;G51),1,0))+(IF((E52&gt;G52),1,0))+(IF((E53&gt;G53),1,0))+(IF((I51&gt;K51),1,0))+(IF((I52&gt;K52),1,0))+(IF((I53&gt;K53),1,0))+(IF((M51&gt;O51),1,0))+(IF((M52&gt;O52),1,0))+(IF((M53&gt;O53),1,0))+(IF((Q51&gt;S51),1,0))+(IF((Q52&gt;S52),1,0))+(IF((Q53&gt;S53),1,0))</f>
        <v>3</v>
      </c>
      <c r="AC52" s="98">
        <f>(IF((E51&lt;G51),1,0))+(IF((E52&lt;G52),1,0))+(IF((E53&lt;G53),1,0))+(IF((I51&lt;K51),1,0))+(IF((I52&lt;K52),1,0))+(IF((I53&lt;K53),1,0))+(IF((M51&lt;O51),1,0))+(IF((M52&lt;O52),1,0))+(IF((M53&lt;O53),1,0))+(IF((Q51&lt;S51),1,0))+(IF((Q52&lt;S52),1,0))+(IF((Q53&lt;S53),1,0))</f>
        <v>5</v>
      </c>
      <c r="AD52" s="97">
        <f>AB52-AC52</f>
        <v>-2</v>
      </c>
      <c r="AE52" s="96">
        <f>SUM(E51:E53,I51:I53,M51:M53,Q51:Q53)</f>
        <v>138</v>
      </c>
      <c r="AF52" s="96">
        <f>SUM(G51:G53,K51:K53,O51:O53,S51:S53)</f>
        <v>146</v>
      </c>
      <c r="AG52" s="95">
        <f>AE52-AF52</f>
        <v>-8</v>
      </c>
      <c r="AH52" s="391">
        <f>(Z52-AA52)*1000+(AD52)*100+AG52</f>
        <v>-1208</v>
      </c>
      <c r="AI52" s="392"/>
      <c r="AJ52" s="217"/>
      <c r="AL52" s="187" t="s">
        <v>256</v>
      </c>
      <c r="AM52" s="184" t="s">
        <v>72</v>
      </c>
      <c r="AN52" s="54">
        <f>IF(AT49="","",AT49)</f>
        <v>21</v>
      </c>
      <c r="AO52" s="52" t="str">
        <f t="shared" si="13"/>
        <v>-</v>
      </c>
      <c r="AP52" s="51">
        <f>IF(AR49="","",AR49)</f>
        <v>19</v>
      </c>
      <c r="AQ52" s="394" t="str">
        <f>IF(AS49="","",AS49)</f>
        <v>-</v>
      </c>
      <c r="AR52" s="449"/>
      <c r="AS52" s="450"/>
      <c r="AT52" s="450"/>
      <c r="AU52" s="464"/>
      <c r="AV52" s="30">
        <v>14</v>
      </c>
      <c r="AW52" s="52" t="str">
        <f t="shared" si="10"/>
        <v>-</v>
      </c>
      <c r="AX52" s="60">
        <v>21</v>
      </c>
      <c r="AY52" s="432"/>
      <c r="AZ52" s="30">
        <v>21</v>
      </c>
      <c r="BA52" s="52" t="str">
        <f t="shared" si="11"/>
        <v>-</v>
      </c>
      <c r="BB52" s="60">
        <v>18</v>
      </c>
      <c r="BC52" s="435"/>
      <c r="BD52" s="388"/>
      <c r="BE52" s="389"/>
      <c r="BF52" s="389"/>
      <c r="BG52" s="390"/>
      <c r="BH52" s="29"/>
      <c r="BI52" s="100">
        <f>COUNTIF(AN51:BC53,"○")</f>
        <v>3</v>
      </c>
      <c r="BJ52" s="96">
        <f>COUNTIF(AN51:BC53,"×")</f>
        <v>0</v>
      </c>
      <c r="BK52" s="99">
        <f>(IF((AN51&gt;AP51),1,0))+(IF((AN52&gt;AP52),1,0))+(IF((AN53&gt;AP53),1,0))+(IF((AR51&gt;AT51),1,0))+(IF((AR52&gt;AT52),1,0))+(IF((AR53&gt;AT53),1,0))+(IF((AV51&gt;AX51),1,0))+(IF((AV52&gt;AX52),1,0))+(IF((AV53&gt;AX53),1,0))+(IF((AZ51&gt;BB51),1,0))+(IF((AZ52&gt;BB52),1,0))+(IF((AZ53&gt;BB53),1,0))</f>
        <v>6</v>
      </c>
      <c r="BL52" s="98">
        <f>(IF((AN51&lt;AP51),1,0))+(IF((AN52&lt;AP52),1,0))+(IF((AN53&lt;AP53),1,0))+(IF((AR51&lt;AT51),1,0))+(IF((AR52&lt;AT52),1,0))+(IF((AR53&lt;AT53),1,0))+(IF((AV51&lt;AX51),1,0))+(IF((AV52&lt;AX52),1,0))+(IF((AV53&lt;AX53),1,0))+(IF((AZ51&lt;BB51),1,0))+(IF((AZ52&lt;BB52),1,0))+(IF((AZ53&lt;BB53),1,0))</f>
        <v>1</v>
      </c>
      <c r="BM52" s="97">
        <f>BK52-BL52</f>
        <v>5</v>
      </c>
      <c r="BN52" s="96">
        <f>SUM(AN51:AN53,AR51:AR53,AV51:AV53,AZ51:AZ53)</f>
        <v>140</v>
      </c>
      <c r="BO52" s="96">
        <f>SUM(AP51:AP53,AT51:AT53,AX51:AX53,BB51:BB53)</f>
        <v>117</v>
      </c>
      <c r="BP52" s="95">
        <f>BN52-BO52</f>
        <v>23</v>
      </c>
      <c r="BQ52" s="391">
        <f>(BI52-BJ52)*1000+(BM52)*100+BP52</f>
        <v>3523</v>
      </c>
      <c r="BR52" s="392"/>
    </row>
    <row r="53" spans="2:70" ht="12" customHeight="1" thickBot="1" x14ac:dyDescent="0.2">
      <c r="B53" s="133"/>
      <c r="C53" s="175"/>
      <c r="D53" s="178" t="s">
        <v>57</v>
      </c>
      <c r="E53" s="71">
        <f>IF(K50="","",K50)</f>
        <v>20</v>
      </c>
      <c r="F53" s="52" t="str">
        <f t="shared" si="12"/>
        <v>-</v>
      </c>
      <c r="G53" s="70">
        <f>IF(I50="","",I50)</f>
        <v>21</v>
      </c>
      <c r="H53" s="494" t="str">
        <f>IF(J50="","",J50)</f>
        <v>-</v>
      </c>
      <c r="I53" s="495"/>
      <c r="J53" s="480"/>
      <c r="K53" s="480"/>
      <c r="L53" s="481"/>
      <c r="M53" s="34">
        <v>21</v>
      </c>
      <c r="N53" s="52" t="str">
        <f t="shared" si="8"/>
        <v>-</v>
      </c>
      <c r="O53" s="68">
        <v>11</v>
      </c>
      <c r="P53" s="433"/>
      <c r="Q53" s="34"/>
      <c r="R53" s="69" t="str">
        <f t="shared" si="9"/>
        <v/>
      </c>
      <c r="S53" s="68"/>
      <c r="T53" s="436"/>
      <c r="U53" s="6">
        <f>Z52</f>
        <v>1</v>
      </c>
      <c r="V53" s="7" t="s">
        <v>1</v>
      </c>
      <c r="W53" s="7">
        <f>AA52</f>
        <v>2</v>
      </c>
      <c r="X53" s="8" t="s">
        <v>0</v>
      </c>
      <c r="Y53" s="29"/>
      <c r="Z53" s="94"/>
      <c r="AA53" s="93"/>
      <c r="AB53" s="94"/>
      <c r="AC53" s="93"/>
      <c r="AD53" s="92"/>
      <c r="AE53" s="93"/>
      <c r="AF53" s="93"/>
      <c r="AG53" s="92"/>
      <c r="AH53" s="32"/>
      <c r="AI53" s="101"/>
      <c r="AJ53" s="101"/>
      <c r="AL53" s="185"/>
      <c r="AM53" s="176" t="s">
        <v>175</v>
      </c>
      <c r="AN53" s="71" t="str">
        <f>IF(AT50="","",AT50)</f>
        <v/>
      </c>
      <c r="AO53" s="52" t="str">
        <f t="shared" si="13"/>
        <v/>
      </c>
      <c r="AP53" s="70" t="str">
        <f>IF(AR50="","",AR50)</f>
        <v/>
      </c>
      <c r="AQ53" s="494" t="str">
        <f>IF(AS50="","",AS50)</f>
        <v/>
      </c>
      <c r="AR53" s="495"/>
      <c r="AS53" s="480"/>
      <c r="AT53" s="480"/>
      <c r="AU53" s="481"/>
      <c r="AV53" s="34">
        <v>21</v>
      </c>
      <c r="AW53" s="52" t="str">
        <f t="shared" si="10"/>
        <v>-</v>
      </c>
      <c r="AX53" s="68">
        <v>16</v>
      </c>
      <c r="AY53" s="433"/>
      <c r="AZ53" s="34"/>
      <c r="BA53" s="69" t="str">
        <f t="shared" si="11"/>
        <v/>
      </c>
      <c r="BB53" s="68"/>
      <c r="BC53" s="436"/>
      <c r="BD53" s="6">
        <f>BI52</f>
        <v>3</v>
      </c>
      <c r="BE53" s="7" t="s">
        <v>1</v>
      </c>
      <c r="BF53" s="7">
        <f>BJ52</f>
        <v>0</v>
      </c>
      <c r="BG53" s="8" t="s">
        <v>0</v>
      </c>
      <c r="BH53" s="29"/>
      <c r="BI53" s="94"/>
      <c r="BJ53" s="93"/>
      <c r="BK53" s="94"/>
      <c r="BL53" s="93"/>
      <c r="BM53" s="92"/>
      <c r="BN53" s="93"/>
      <c r="BO53" s="93"/>
      <c r="BP53" s="92"/>
      <c r="BQ53" s="32"/>
      <c r="BR53" s="101"/>
    </row>
    <row r="54" spans="2:70" ht="12" customHeight="1" x14ac:dyDescent="0.15">
      <c r="B54" s="133"/>
      <c r="C54" s="179" t="s">
        <v>229</v>
      </c>
      <c r="D54" s="180" t="s">
        <v>231</v>
      </c>
      <c r="E54" s="54">
        <f>IF(O48="","",O48)</f>
        <v>17</v>
      </c>
      <c r="F54" s="56" t="str">
        <f t="shared" si="12"/>
        <v>-</v>
      </c>
      <c r="G54" s="51">
        <f>IF(M48="","",M48)</f>
        <v>21</v>
      </c>
      <c r="H54" s="393" t="str">
        <f>IF(P48="","",IF(P48="○","×",IF(P48="×","○")))</f>
        <v>×</v>
      </c>
      <c r="I54" s="53">
        <f>IF(O51="","",O51)</f>
        <v>21</v>
      </c>
      <c r="J54" s="52" t="str">
        <f t="shared" ref="J54:J59" si="14">IF(I54="","","-")</f>
        <v>-</v>
      </c>
      <c r="K54" s="51">
        <f>IF(M51="","",M51)</f>
        <v>17</v>
      </c>
      <c r="L54" s="393" t="str">
        <f>IF(P51="","",IF(P51="○","×",IF(P51="×","○")))</f>
        <v>×</v>
      </c>
      <c r="M54" s="446"/>
      <c r="N54" s="447"/>
      <c r="O54" s="447"/>
      <c r="P54" s="463"/>
      <c r="Q54" s="30">
        <v>12</v>
      </c>
      <c r="R54" s="52" t="str">
        <f t="shared" si="9"/>
        <v>-</v>
      </c>
      <c r="S54" s="60">
        <v>21</v>
      </c>
      <c r="T54" s="435" t="str">
        <f>IF(Q54&lt;&gt;"",IF(Q54&gt;S54,IF(Q55&gt;S55,"○",IF(Q56&gt;S56,"○","×")),IF(Q55&gt;S55,IF(Q56&gt;S56,"○","×"),"×")),"")</f>
        <v>×</v>
      </c>
      <c r="U54" s="428">
        <f>RANK(AH55,AH49:AH58)</f>
        <v>4</v>
      </c>
      <c r="V54" s="429"/>
      <c r="W54" s="429"/>
      <c r="X54" s="430"/>
      <c r="Y54" s="29"/>
      <c r="Z54" s="100"/>
      <c r="AA54" s="96"/>
      <c r="AB54" s="100"/>
      <c r="AC54" s="96"/>
      <c r="AD54" s="95"/>
      <c r="AE54" s="96"/>
      <c r="AF54" s="96"/>
      <c r="AG54" s="95"/>
      <c r="AH54" s="32"/>
      <c r="AI54" s="101"/>
      <c r="AJ54" s="101"/>
      <c r="AL54" s="188" t="s">
        <v>176</v>
      </c>
      <c r="AM54" s="189" t="s">
        <v>344</v>
      </c>
      <c r="AN54" s="54">
        <f>IF(AX48="","",AX48)</f>
        <v>21</v>
      </c>
      <c r="AO54" s="56" t="str">
        <f t="shared" si="13"/>
        <v>-</v>
      </c>
      <c r="AP54" s="51">
        <f>IF(AV48="","",AV48)</f>
        <v>8</v>
      </c>
      <c r="AQ54" s="393" t="str">
        <f>IF(AY48="","",IF(AY48="○","×",IF(AY48="×","○")))</f>
        <v>○</v>
      </c>
      <c r="AR54" s="53">
        <f>IF(AX51="","",AX51)</f>
        <v>11</v>
      </c>
      <c r="AS54" s="52" t="str">
        <f t="shared" ref="AS54:AS59" si="15">IF(AR54="","","-")</f>
        <v>-</v>
      </c>
      <c r="AT54" s="51">
        <f>IF(AV51="","",AV51)</f>
        <v>21</v>
      </c>
      <c r="AU54" s="393" t="str">
        <f>IF(AY51="","",IF(AY51="○","×",IF(AY51="×","○")))</f>
        <v>×</v>
      </c>
      <c r="AV54" s="446"/>
      <c r="AW54" s="447"/>
      <c r="AX54" s="447"/>
      <c r="AY54" s="463"/>
      <c r="AZ54" s="30">
        <v>20</v>
      </c>
      <c r="BA54" s="52" t="str">
        <f t="shared" si="11"/>
        <v>-</v>
      </c>
      <c r="BB54" s="60">
        <v>21</v>
      </c>
      <c r="BC54" s="435" t="str">
        <f>IF(AZ54&lt;&gt;"",IF(AZ54&gt;BB54,IF(AZ55&gt;BB55,"○",IF(AZ56&gt;BB56,"○","×")),IF(AZ55&gt;BB55,IF(AZ56&gt;BB56,"○","×"),"×")),"")</f>
        <v>○</v>
      </c>
      <c r="BD54" s="428">
        <f>RANK(BQ55,BQ49:BQ58)</f>
        <v>2</v>
      </c>
      <c r="BE54" s="429"/>
      <c r="BF54" s="429"/>
      <c r="BG54" s="430"/>
      <c r="BH54" s="29"/>
      <c r="BI54" s="100"/>
      <c r="BJ54" s="96"/>
      <c r="BK54" s="100"/>
      <c r="BL54" s="96"/>
      <c r="BM54" s="95"/>
      <c r="BN54" s="96"/>
      <c r="BO54" s="96"/>
      <c r="BP54" s="95"/>
      <c r="BQ54" s="32"/>
      <c r="BR54" s="101"/>
    </row>
    <row r="55" spans="2:70" ht="12" customHeight="1" x14ac:dyDescent="0.15">
      <c r="B55" s="133"/>
      <c r="C55" s="158" t="s">
        <v>234</v>
      </c>
      <c r="D55" s="174" t="s">
        <v>233</v>
      </c>
      <c r="E55" s="54">
        <f>IF(O49="","",O49)</f>
        <v>12</v>
      </c>
      <c r="F55" s="52" t="str">
        <f t="shared" si="12"/>
        <v>-</v>
      </c>
      <c r="G55" s="51">
        <f>IF(M49="","",M49)</f>
        <v>21</v>
      </c>
      <c r="H55" s="394" t="str">
        <f>IF(J52="","",J52)</f>
        <v/>
      </c>
      <c r="I55" s="53">
        <f>IF(O52="","",O52)</f>
        <v>14</v>
      </c>
      <c r="J55" s="52" t="str">
        <f t="shared" si="14"/>
        <v>-</v>
      </c>
      <c r="K55" s="51">
        <f>IF(M52="","",M52)</f>
        <v>21</v>
      </c>
      <c r="L55" s="394" t="str">
        <f>IF(N52="","",N52)</f>
        <v>-</v>
      </c>
      <c r="M55" s="449"/>
      <c r="N55" s="450"/>
      <c r="O55" s="450"/>
      <c r="P55" s="464"/>
      <c r="Q55" s="30">
        <v>12</v>
      </c>
      <c r="R55" s="52" t="str">
        <f t="shared" si="9"/>
        <v>-</v>
      </c>
      <c r="S55" s="60">
        <v>21</v>
      </c>
      <c r="T55" s="435"/>
      <c r="U55" s="388"/>
      <c r="V55" s="389"/>
      <c r="W55" s="389"/>
      <c r="X55" s="390"/>
      <c r="Y55" s="29"/>
      <c r="Z55" s="100">
        <f>COUNTIF(E54:T56,"○")</f>
        <v>0</v>
      </c>
      <c r="AA55" s="96">
        <f>COUNTIF(E54:T56,"×")</f>
        <v>3</v>
      </c>
      <c r="AB55" s="99">
        <f>(IF((E54&gt;G54),1,0))+(IF((E55&gt;G55),1,0))+(IF((E56&gt;G56),1,0))+(IF((I54&gt;K54),1,0))+(IF((I55&gt;K55),1,0))+(IF((I56&gt;K56),1,0))+(IF((M54&gt;O54),1,0))+(IF((M55&gt;O55),1,0))+(IF((M56&gt;O56),1,0))+(IF((Q54&gt;S54),1,0))+(IF((Q55&gt;S55),1,0))+(IF((Q56&gt;S56),1,0))</f>
        <v>1</v>
      </c>
      <c r="AC55" s="98">
        <f>(IF((E54&lt;G54),1,0))+(IF((E55&lt;G55),1,0))+(IF((E56&lt;G56),1,0))+(IF((I54&lt;K54),1,0))+(IF((I55&lt;K55),1,0))+(IF((I56&lt;K56),1,0))+(IF((M54&lt;O54),1,0))+(IF((M55&lt;O55),1,0))+(IF((M56&lt;O56),1,0))+(IF((Q54&lt;S54),1,0))+(IF((Q55&lt;S55),1,0))+(IF((Q56&lt;S56),1,0))</f>
        <v>6</v>
      </c>
      <c r="AD55" s="97">
        <f>AB55-AC55</f>
        <v>-5</v>
      </c>
      <c r="AE55" s="96">
        <f>SUM(E54:E56,I54:I56,M54:M56,Q54:Q56)</f>
        <v>99</v>
      </c>
      <c r="AF55" s="96">
        <f>SUM(G54:G56,K54:K56,O54:O56,S54:S56)</f>
        <v>143</v>
      </c>
      <c r="AG55" s="95">
        <f>AE55-AF55</f>
        <v>-44</v>
      </c>
      <c r="AH55" s="391">
        <f>(Z55-AA55)*1000+(AD55)*100+AG55</f>
        <v>-3544</v>
      </c>
      <c r="AI55" s="392"/>
      <c r="AJ55" s="217"/>
      <c r="AL55" s="187" t="s">
        <v>174</v>
      </c>
      <c r="AM55" s="184" t="s">
        <v>344</v>
      </c>
      <c r="AN55" s="54">
        <f>IF(AX49="","",AX49)</f>
        <v>21</v>
      </c>
      <c r="AO55" s="52" t="str">
        <f t="shared" si="13"/>
        <v>-</v>
      </c>
      <c r="AP55" s="51">
        <f>IF(AV49="","",AV49)</f>
        <v>16</v>
      </c>
      <c r="AQ55" s="394" t="str">
        <f>IF(AS52="","",AS52)</f>
        <v/>
      </c>
      <c r="AR55" s="53">
        <f>IF(AX52="","",AX52)</f>
        <v>21</v>
      </c>
      <c r="AS55" s="52" t="str">
        <f t="shared" si="15"/>
        <v>-</v>
      </c>
      <c r="AT55" s="51">
        <f>IF(AV52="","",AV52)</f>
        <v>14</v>
      </c>
      <c r="AU55" s="394" t="str">
        <f>IF(AW52="","",AW52)</f>
        <v>-</v>
      </c>
      <c r="AV55" s="449"/>
      <c r="AW55" s="450"/>
      <c r="AX55" s="450"/>
      <c r="AY55" s="464"/>
      <c r="AZ55" s="30">
        <v>21</v>
      </c>
      <c r="BA55" s="52" t="str">
        <f t="shared" si="11"/>
        <v>-</v>
      </c>
      <c r="BB55" s="60">
        <v>14</v>
      </c>
      <c r="BC55" s="435"/>
      <c r="BD55" s="388"/>
      <c r="BE55" s="389"/>
      <c r="BF55" s="389"/>
      <c r="BG55" s="390"/>
      <c r="BH55" s="29"/>
      <c r="BI55" s="100">
        <f>COUNTIF(AN54:BC56,"○")</f>
        <v>2</v>
      </c>
      <c r="BJ55" s="96">
        <f>COUNTIF(AN54:BC56,"×")</f>
        <v>1</v>
      </c>
      <c r="BK55" s="99">
        <f>(IF((AN54&gt;AP54),1,0))+(IF((AN55&gt;AP55),1,0))+(IF((AN56&gt;AP56),1,0))+(IF((AR54&gt;AT54),1,0))+(IF((AR55&gt;AT55),1,0))+(IF((AR56&gt;AT56),1,0))+(IF((AV54&gt;AX54),1,0))+(IF((AV55&gt;AX55),1,0))+(IF((AV56&gt;AX56),1,0))+(IF((AZ54&gt;BB54),1,0))+(IF((AZ55&gt;BB55),1,0))+(IF((AZ56&gt;BB56),1,0))</f>
        <v>5</v>
      </c>
      <c r="BL55" s="98">
        <f>(IF((AN54&lt;AP54),1,0))+(IF((AN55&lt;AP55),1,0))+(IF((AN56&lt;AP56),1,0))+(IF((AR54&lt;AT54),1,0))+(IF((AR55&lt;AT55),1,0))+(IF((AR56&lt;AT56),1,0))+(IF((AV54&lt;AX54),1,0))+(IF((AV55&lt;AX55),1,0))+(IF((AV56&lt;AX56),1,0))+(IF((AZ54&lt;BB54),1,0))+(IF((AZ55&lt;BB55),1,0))+(IF((AZ56&lt;BB56),1,0))</f>
        <v>3</v>
      </c>
      <c r="BM55" s="97">
        <f>BK55-BL55</f>
        <v>2</v>
      </c>
      <c r="BN55" s="96">
        <f>SUM(AN54:AN56,AR54:AR56,AV54:AV56,AZ54:AZ56)</f>
        <v>152</v>
      </c>
      <c r="BO55" s="96">
        <f>SUM(AP54:AP56,AT54:AT56,AX54:AX56,BB54:BB56)</f>
        <v>122</v>
      </c>
      <c r="BP55" s="95">
        <f>BN55-BO55</f>
        <v>30</v>
      </c>
      <c r="BQ55" s="391">
        <f>(BI55-BJ55)*1000+(BM55)*100+BP55</f>
        <v>1230</v>
      </c>
      <c r="BR55" s="392"/>
    </row>
    <row r="56" spans="2:70" ht="12" customHeight="1" thickBot="1" x14ac:dyDescent="0.2">
      <c r="B56" s="133"/>
      <c r="C56" s="175"/>
      <c r="D56" s="176" t="s">
        <v>230</v>
      </c>
      <c r="E56" s="71" t="str">
        <f>IF(O50="","",O50)</f>
        <v/>
      </c>
      <c r="F56" s="69" t="str">
        <f t="shared" si="12"/>
        <v/>
      </c>
      <c r="G56" s="70" t="str">
        <f>IF(M50="","",M50)</f>
        <v/>
      </c>
      <c r="H56" s="494" t="str">
        <f>IF(J53="","",J53)</f>
        <v/>
      </c>
      <c r="I56" s="103">
        <f>IF(O53="","",O53)</f>
        <v>11</v>
      </c>
      <c r="J56" s="52" t="str">
        <f t="shared" si="14"/>
        <v>-</v>
      </c>
      <c r="K56" s="70">
        <f>IF(M53="","",M53)</f>
        <v>21</v>
      </c>
      <c r="L56" s="494" t="str">
        <f>IF(N53="","",N53)</f>
        <v>-</v>
      </c>
      <c r="M56" s="495"/>
      <c r="N56" s="480"/>
      <c r="O56" s="480"/>
      <c r="P56" s="481"/>
      <c r="Q56" s="34"/>
      <c r="R56" s="52" t="str">
        <f t="shared" si="9"/>
        <v/>
      </c>
      <c r="S56" s="68"/>
      <c r="T56" s="436"/>
      <c r="U56" s="6">
        <f>Z55</f>
        <v>0</v>
      </c>
      <c r="V56" s="7" t="s">
        <v>1</v>
      </c>
      <c r="W56" s="7">
        <f>AA55</f>
        <v>3</v>
      </c>
      <c r="X56" s="8" t="s">
        <v>0</v>
      </c>
      <c r="Y56" s="29"/>
      <c r="Z56" s="100"/>
      <c r="AA56" s="96"/>
      <c r="AB56" s="100"/>
      <c r="AC56" s="96"/>
      <c r="AD56" s="95"/>
      <c r="AE56" s="96"/>
      <c r="AF56" s="96"/>
      <c r="AG56" s="95"/>
      <c r="AH56" s="32"/>
      <c r="AI56" s="101"/>
      <c r="AJ56" s="101"/>
      <c r="AL56" s="185"/>
      <c r="AM56" s="176" t="s">
        <v>175</v>
      </c>
      <c r="AN56" s="71" t="str">
        <f>IF(AX50="","",AX50)</f>
        <v/>
      </c>
      <c r="AO56" s="69" t="str">
        <f t="shared" si="13"/>
        <v/>
      </c>
      <c r="AP56" s="70" t="str">
        <f>IF(AV50="","",AV50)</f>
        <v/>
      </c>
      <c r="AQ56" s="494" t="str">
        <f>IF(AS53="","",AS53)</f>
        <v/>
      </c>
      <c r="AR56" s="103">
        <f>IF(AX53="","",AX53)</f>
        <v>16</v>
      </c>
      <c r="AS56" s="52" t="str">
        <f t="shared" si="15"/>
        <v>-</v>
      </c>
      <c r="AT56" s="70">
        <f>IF(AV53="","",AV53)</f>
        <v>21</v>
      </c>
      <c r="AU56" s="494" t="str">
        <f>IF(AW53="","",AW53)</f>
        <v>-</v>
      </c>
      <c r="AV56" s="495"/>
      <c r="AW56" s="480"/>
      <c r="AX56" s="480"/>
      <c r="AY56" s="481"/>
      <c r="AZ56" s="34">
        <v>21</v>
      </c>
      <c r="BA56" s="52" t="str">
        <f t="shared" si="11"/>
        <v>-</v>
      </c>
      <c r="BB56" s="68">
        <v>7</v>
      </c>
      <c r="BC56" s="436"/>
      <c r="BD56" s="6">
        <f>BI55</f>
        <v>2</v>
      </c>
      <c r="BE56" s="7" t="s">
        <v>1</v>
      </c>
      <c r="BF56" s="7">
        <f>BJ55</f>
        <v>1</v>
      </c>
      <c r="BG56" s="8" t="s">
        <v>0</v>
      </c>
      <c r="BH56" s="29"/>
      <c r="BI56" s="100"/>
      <c r="BJ56" s="96"/>
      <c r="BK56" s="100"/>
      <c r="BL56" s="96"/>
      <c r="BM56" s="95"/>
      <c r="BN56" s="96"/>
      <c r="BO56" s="96"/>
      <c r="BP56" s="95"/>
      <c r="BQ56" s="32"/>
      <c r="BR56" s="101"/>
    </row>
    <row r="57" spans="2:70" ht="12" customHeight="1" x14ac:dyDescent="0.15">
      <c r="B57" s="133"/>
      <c r="C57" s="158" t="s">
        <v>178</v>
      </c>
      <c r="D57" s="174" t="s">
        <v>173</v>
      </c>
      <c r="E57" s="54">
        <f>IF(S48="","",S48)</f>
        <v>17</v>
      </c>
      <c r="F57" s="52" t="str">
        <f t="shared" si="12"/>
        <v>-</v>
      </c>
      <c r="G57" s="51">
        <f>IF(Q48="","",Q48)</f>
        <v>21</v>
      </c>
      <c r="H57" s="393" t="str">
        <f>IF(T48="","",IF(T48="○","×",IF(T48="×","○")))</f>
        <v>×</v>
      </c>
      <c r="I57" s="53">
        <f>IF(S51="","",S51)</f>
        <v>21</v>
      </c>
      <c r="J57" s="56" t="str">
        <f t="shared" si="14"/>
        <v>-</v>
      </c>
      <c r="K57" s="51">
        <f>IF(Q51="","",Q51)</f>
        <v>13</v>
      </c>
      <c r="L57" s="393" t="str">
        <f>IF(T51="","",IF(T51="○","×",IF(T51="×","○")))</f>
        <v>○</v>
      </c>
      <c r="M57" s="57">
        <f>IF(S54="","",S54)</f>
        <v>21</v>
      </c>
      <c r="N57" s="52" t="str">
        <f>IF(M57="","","-")</f>
        <v>-</v>
      </c>
      <c r="O57" s="55">
        <f>IF(Q54="","",Q54)</f>
        <v>12</v>
      </c>
      <c r="P57" s="393" t="str">
        <f>IF(T54="","",IF(T54="○","×",IF(T54="×","○")))</f>
        <v>○</v>
      </c>
      <c r="Q57" s="446"/>
      <c r="R57" s="447"/>
      <c r="S57" s="447"/>
      <c r="T57" s="448"/>
      <c r="U57" s="428">
        <f>RANK(AH58,AH49:AH58)</f>
        <v>2</v>
      </c>
      <c r="V57" s="429"/>
      <c r="W57" s="429"/>
      <c r="X57" s="430"/>
      <c r="Y57" s="29"/>
      <c r="Z57" s="79"/>
      <c r="AA57" s="78"/>
      <c r="AB57" s="79"/>
      <c r="AC57" s="78"/>
      <c r="AD57" s="102"/>
      <c r="AE57" s="78"/>
      <c r="AF57" s="78"/>
      <c r="AG57" s="102"/>
      <c r="AH57" s="32"/>
      <c r="AI57" s="101"/>
      <c r="AJ57" s="101"/>
      <c r="AL57" s="187" t="s">
        <v>242</v>
      </c>
      <c r="AM57" s="184" t="s">
        <v>349</v>
      </c>
      <c r="AN57" s="54">
        <f>IF(BB48="","",BB48)</f>
        <v>21</v>
      </c>
      <c r="AO57" s="52" t="str">
        <f t="shared" si="13"/>
        <v>-</v>
      </c>
      <c r="AP57" s="51">
        <f>IF(AZ48="","",AZ48)</f>
        <v>18</v>
      </c>
      <c r="AQ57" s="393" t="str">
        <f>IF(BC48="","",IF(BC48="○","×",IF(BC48="×","○")))</f>
        <v>○</v>
      </c>
      <c r="AR57" s="53">
        <f>IF(BB51="","",BB51)</f>
        <v>16</v>
      </c>
      <c r="AS57" s="56" t="str">
        <f t="shared" si="15"/>
        <v>-</v>
      </c>
      <c r="AT57" s="51">
        <f>IF(AZ51="","",AZ51)</f>
        <v>21</v>
      </c>
      <c r="AU57" s="393" t="str">
        <f>IF(BC51="","",IF(BC51="○","×",IF(BC51="×","○")))</f>
        <v>×</v>
      </c>
      <c r="AV57" s="57">
        <f>IF(BB54="","",BB54)</f>
        <v>21</v>
      </c>
      <c r="AW57" s="52" t="str">
        <f>IF(AV57="","","-")</f>
        <v>-</v>
      </c>
      <c r="AX57" s="55">
        <f>IF(AZ54="","",AZ54)</f>
        <v>20</v>
      </c>
      <c r="AY57" s="393" t="str">
        <f>IF(BC54="","",IF(BC54="○","×",IF(BC54="×","○")))</f>
        <v>×</v>
      </c>
      <c r="AZ57" s="446"/>
      <c r="BA57" s="447"/>
      <c r="BB57" s="447"/>
      <c r="BC57" s="448"/>
      <c r="BD57" s="428">
        <f>RANK(BQ58,BQ49:BQ58)</f>
        <v>3</v>
      </c>
      <c r="BE57" s="429"/>
      <c r="BF57" s="429"/>
      <c r="BG57" s="430"/>
      <c r="BH57" s="29"/>
      <c r="BI57" s="79"/>
      <c r="BJ57" s="78"/>
      <c r="BK57" s="79"/>
      <c r="BL57" s="78"/>
      <c r="BM57" s="102"/>
      <c r="BN57" s="78"/>
      <c r="BO57" s="78"/>
      <c r="BP57" s="102"/>
      <c r="BQ57" s="32"/>
      <c r="BR57" s="101"/>
    </row>
    <row r="58" spans="2:70" ht="12" customHeight="1" x14ac:dyDescent="0.15">
      <c r="B58" s="133"/>
      <c r="C58" s="158" t="s">
        <v>177</v>
      </c>
      <c r="D58" s="174" t="s">
        <v>173</v>
      </c>
      <c r="E58" s="54">
        <f>IF(S49="","",S49)</f>
        <v>21</v>
      </c>
      <c r="F58" s="52" t="str">
        <f t="shared" si="12"/>
        <v>-</v>
      </c>
      <c r="G58" s="51">
        <f>IF(Q49="","",Q49)</f>
        <v>19</v>
      </c>
      <c r="H58" s="394" t="str">
        <f>IF(J55="","",J55)</f>
        <v>-</v>
      </c>
      <c r="I58" s="53">
        <f>IF(S52="","",S52)</f>
        <v>21</v>
      </c>
      <c r="J58" s="52" t="str">
        <f t="shared" si="14"/>
        <v>-</v>
      </c>
      <c r="K58" s="51">
        <f>IF(Q52="","",Q52)</f>
        <v>10</v>
      </c>
      <c r="L58" s="394" t="str">
        <f>IF(N55="","",N55)</f>
        <v/>
      </c>
      <c r="M58" s="53">
        <f>IF(S55="","",S55)</f>
        <v>21</v>
      </c>
      <c r="N58" s="52" t="str">
        <f>IF(M58="","","-")</f>
        <v>-</v>
      </c>
      <c r="O58" s="51">
        <f>IF(Q55="","",Q55)</f>
        <v>12</v>
      </c>
      <c r="P58" s="394" t="str">
        <f>IF(R55="","",R55)</f>
        <v>-</v>
      </c>
      <c r="Q58" s="449"/>
      <c r="R58" s="450"/>
      <c r="S58" s="450"/>
      <c r="T58" s="451"/>
      <c r="U58" s="388"/>
      <c r="V58" s="389"/>
      <c r="W58" s="389"/>
      <c r="X58" s="390"/>
      <c r="Y58" s="29"/>
      <c r="Z58" s="100">
        <f>COUNTIF(E57:T59,"○")</f>
        <v>2</v>
      </c>
      <c r="AA58" s="96">
        <f>COUNTIF(E57:T59,"×")</f>
        <v>1</v>
      </c>
      <c r="AB58" s="99">
        <f>(IF((E57&gt;G57),1,0))+(IF((E58&gt;G58),1,0))+(IF((E59&gt;G59),1,0))+(IF((I57&gt;K57),1,0))+(IF((I58&gt;K58),1,0))+(IF((I59&gt;K59),1,0))+(IF((M57&gt;O57),1,0))+(IF((M58&gt;O58),1,0))+(IF((M59&gt;O59),1,0))+(IF((Q57&gt;S57),1,0))+(IF((Q58&gt;S58),1,0))+(IF((Q59&gt;S59),1,0))</f>
        <v>5</v>
      </c>
      <c r="AC58" s="98">
        <f>(IF((E57&lt;G57),1,0))+(IF((E58&lt;G58),1,0))+(IF((E59&lt;G59),1,0))+(IF((I57&lt;K57),1,0))+(IF((I58&lt;K58),1,0))+(IF((I59&lt;K59),1,0))+(IF((M57&lt;O57),1,0))+(IF((M58&lt;O58),1,0))+(IF((M59&lt;O59),1,0))+(IF((Q57&lt;S57),1,0))+(IF((Q58&lt;S58),1,0))+(IF((Q59&lt;S59),1,0))</f>
        <v>2</v>
      </c>
      <c r="AD58" s="97">
        <f>AB58-AC58</f>
        <v>3</v>
      </c>
      <c r="AE58" s="96">
        <f>SUM(E57:E59,I57:I59,M57:M59,Q57:Q59)</f>
        <v>138</v>
      </c>
      <c r="AF58" s="96">
        <f>SUM(G57:G59,K57:K59,O57:O59,S57:S59)</f>
        <v>108</v>
      </c>
      <c r="AG58" s="95">
        <f>AE58-AF58</f>
        <v>30</v>
      </c>
      <c r="AH58" s="391">
        <f>(Z58-AA58)*1000+(AD58)*100+AG58</f>
        <v>1330</v>
      </c>
      <c r="AI58" s="392"/>
      <c r="AJ58" s="217"/>
      <c r="AL58" s="187" t="s">
        <v>241</v>
      </c>
      <c r="AM58" s="184" t="s">
        <v>340</v>
      </c>
      <c r="AN58" s="54">
        <f>IF(BB49="","",BB49)</f>
        <v>21</v>
      </c>
      <c r="AO58" s="52" t="str">
        <f t="shared" si="13"/>
        <v>-</v>
      </c>
      <c r="AP58" s="51">
        <f>IF(AZ49="","",AZ49)</f>
        <v>15</v>
      </c>
      <c r="AQ58" s="394" t="str">
        <f>IF(AS55="","",AS55)</f>
        <v>-</v>
      </c>
      <c r="AR58" s="53">
        <f>IF(BB52="","",BB52)</f>
        <v>18</v>
      </c>
      <c r="AS58" s="52" t="str">
        <f t="shared" si="15"/>
        <v>-</v>
      </c>
      <c r="AT58" s="51">
        <f>IF(AZ52="","",AZ52)</f>
        <v>21</v>
      </c>
      <c r="AU58" s="394" t="str">
        <f>IF(AW55="","",AW55)</f>
        <v/>
      </c>
      <c r="AV58" s="53">
        <f>IF(BB55="","",BB55)</f>
        <v>14</v>
      </c>
      <c r="AW58" s="52" t="str">
        <f>IF(AV58="","","-")</f>
        <v>-</v>
      </c>
      <c r="AX58" s="51">
        <f>IF(AZ55="","",AZ55)</f>
        <v>21</v>
      </c>
      <c r="AY58" s="394" t="str">
        <f>IF(BA55="","",BA55)</f>
        <v>-</v>
      </c>
      <c r="AZ58" s="449"/>
      <c r="BA58" s="450"/>
      <c r="BB58" s="450"/>
      <c r="BC58" s="451"/>
      <c r="BD58" s="388"/>
      <c r="BE58" s="389"/>
      <c r="BF58" s="389"/>
      <c r="BG58" s="390"/>
      <c r="BH58" s="29"/>
      <c r="BI58" s="100">
        <f>COUNTIF(AN57:BC59,"○")</f>
        <v>1</v>
      </c>
      <c r="BJ58" s="96">
        <f>COUNTIF(AN57:BC59,"×")</f>
        <v>2</v>
      </c>
      <c r="BK58" s="99">
        <f>(IF((AN57&gt;AP57),1,0))+(IF((AN58&gt;AP58),1,0))+(IF((AN59&gt;AP59),1,0))+(IF((AR57&gt;AT57),1,0))+(IF((AR58&gt;AT58),1,0))+(IF((AR59&gt;AT59),1,0))+(IF((AV57&gt;AX57),1,0))+(IF((AV58&gt;AX58),1,0))+(IF((AV59&gt;AX59),1,0))+(IF((AZ57&gt;BB57),1,0))+(IF((AZ58&gt;BB58),1,0))+(IF((AZ59&gt;BB59),1,0))</f>
        <v>3</v>
      </c>
      <c r="BL58" s="98">
        <f>(IF((AN57&lt;AP57),1,0))+(IF((AN58&lt;AP58),1,0))+(IF((AN59&lt;AP59),1,0))+(IF((AR57&lt;AT57),1,0))+(IF((AR58&lt;AT58),1,0))+(IF((AR59&lt;AT59),1,0))+(IF((AV57&lt;AX57),1,0))+(IF((AV58&lt;AX58),1,0))+(IF((AV59&lt;AX59),1,0))+(IF((AZ57&lt;BB57),1,0))+(IF((AZ58&lt;BB58),1,0))+(IF((AZ59&lt;BB59),1,0))</f>
        <v>4</v>
      </c>
      <c r="BM58" s="97">
        <f>BK58-BL58</f>
        <v>-1</v>
      </c>
      <c r="BN58" s="96">
        <f>SUM(AN57:AN59,AR57:AR59,AV57:AV59,AZ57:AZ59)</f>
        <v>118</v>
      </c>
      <c r="BO58" s="96">
        <f>SUM(AP57:AP59,AT57:AT59,AX57:AX59,BB57:BB59)</f>
        <v>137</v>
      </c>
      <c r="BP58" s="95">
        <f>BN58-BO58</f>
        <v>-19</v>
      </c>
      <c r="BQ58" s="391">
        <f>(BI58-BJ58)*1000+(BM58)*100+BP58</f>
        <v>-1119</v>
      </c>
      <c r="BR58" s="392"/>
    </row>
    <row r="59" spans="2:70" ht="12" customHeight="1" thickBot="1" x14ac:dyDescent="0.2">
      <c r="B59" s="133"/>
      <c r="C59" s="181"/>
      <c r="D59" s="182" t="s">
        <v>175</v>
      </c>
      <c r="E59" s="44">
        <f>IF(S50="","",S50)</f>
        <v>16</v>
      </c>
      <c r="F59" s="42" t="str">
        <f t="shared" si="12"/>
        <v>-</v>
      </c>
      <c r="G59" s="41">
        <f>IF(Q50="","",Q50)</f>
        <v>21</v>
      </c>
      <c r="H59" s="395" t="str">
        <f>IF(J56="","",J56)</f>
        <v>-</v>
      </c>
      <c r="I59" s="43" t="str">
        <f>IF(S53="","",S53)</f>
        <v/>
      </c>
      <c r="J59" s="42" t="str">
        <f t="shared" si="14"/>
        <v/>
      </c>
      <c r="K59" s="41" t="str">
        <f>IF(Q53="","",Q53)</f>
        <v/>
      </c>
      <c r="L59" s="395" t="str">
        <f>IF(N56="","",N56)</f>
        <v/>
      </c>
      <c r="M59" s="43" t="str">
        <f>IF(S56="","",S56)</f>
        <v/>
      </c>
      <c r="N59" s="42" t="str">
        <f>IF(M59="","","-")</f>
        <v/>
      </c>
      <c r="O59" s="41" t="str">
        <f>IF(Q56="","",Q56)</f>
        <v/>
      </c>
      <c r="P59" s="395" t="str">
        <f>IF(R56="","",R56)</f>
        <v/>
      </c>
      <c r="Q59" s="452"/>
      <c r="R59" s="453"/>
      <c r="S59" s="453"/>
      <c r="T59" s="454"/>
      <c r="U59" s="9">
        <f>Z58</f>
        <v>2</v>
      </c>
      <c r="V59" s="10" t="s">
        <v>1</v>
      </c>
      <c r="W59" s="10">
        <f>AA58</f>
        <v>1</v>
      </c>
      <c r="X59" s="11" t="s">
        <v>0</v>
      </c>
      <c r="Y59" s="29"/>
      <c r="Z59" s="94"/>
      <c r="AA59" s="93"/>
      <c r="AB59" s="94"/>
      <c r="AC59" s="93"/>
      <c r="AD59" s="92"/>
      <c r="AE59" s="93"/>
      <c r="AF59" s="93"/>
      <c r="AG59" s="92"/>
      <c r="AH59" s="80"/>
      <c r="AI59" s="91"/>
      <c r="AJ59" s="91"/>
      <c r="AL59" s="190"/>
      <c r="AM59" s="191" t="s">
        <v>230</v>
      </c>
      <c r="AN59" s="44" t="str">
        <f>IF(BB50="","",BB50)</f>
        <v/>
      </c>
      <c r="AO59" s="42" t="str">
        <f t="shared" si="13"/>
        <v/>
      </c>
      <c r="AP59" s="41" t="str">
        <f>IF(AZ50="","",AZ50)</f>
        <v/>
      </c>
      <c r="AQ59" s="395" t="str">
        <f>IF(AS56="","",AS56)</f>
        <v>-</v>
      </c>
      <c r="AR59" s="43" t="str">
        <f>IF(BB53="","",BB53)</f>
        <v/>
      </c>
      <c r="AS59" s="42" t="str">
        <f t="shared" si="15"/>
        <v/>
      </c>
      <c r="AT59" s="41" t="str">
        <f>IF(AZ53="","",AZ53)</f>
        <v/>
      </c>
      <c r="AU59" s="395" t="str">
        <f>IF(AW56="","",AW56)</f>
        <v/>
      </c>
      <c r="AV59" s="43">
        <f>IF(BB56="","",BB56)</f>
        <v>7</v>
      </c>
      <c r="AW59" s="42" t="str">
        <f>IF(AV59="","","-")</f>
        <v>-</v>
      </c>
      <c r="AX59" s="41">
        <f>IF(AZ56="","",AZ56)</f>
        <v>21</v>
      </c>
      <c r="AY59" s="395" t="str">
        <f>IF(BA56="","",BA56)</f>
        <v>-</v>
      </c>
      <c r="AZ59" s="452"/>
      <c r="BA59" s="453"/>
      <c r="BB59" s="453"/>
      <c r="BC59" s="454"/>
      <c r="BD59" s="9">
        <f>BI58</f>
        <v>1</v>
      </c>
      <c r="BE59" s="10" t="s">
        <v>1</v>
      </c>
      <c r="BF59" s="10">
        <f>BJ58</f>
        <v>2</v>
      </c>
      <c r="BG59" s="11" t="s">
        <v>0</v>
      </c>
      <c r="BH59" s="29"/>
      <c r="BI59" s="94"/>
      <c r="BJ59" s="93"/>
      <c r="BK59" s="94"/>
      <c r="BL59" s="93"/>
      <c r="BM59" s="92"/>
      <c r="BN59" s="93"/>
      <c r="BO59" s="93"/>
      <c r="BP59" s="92"/>
      <c r="BQ59" s="80"/>
      <c r="BR59" s="91"/>
    </row>
    <row r="60" spans="2:70" ht="12" customHeight="1" x14ac:dyDescent="0.2">
      <c r="C60" s="142"/>
      <c r="D60" s="142"/>
      <c r="Z60" s="109"/>
      <c r="AA60" s="109"/>
      <c r="AB60" s="109"/>
      <c r="AC60" s="109"/>
      <c r="AL60" s="142"/>
      <c r="AM60" s="142"/>
    </row>
    <row r="61" spans="2:70" ht="12" customHeight="1" thickBot="1" x14ac:dyDescent="0.25">
      <c r="C61" s="142"/>
      <c r="D61" s="142"/>
      <c r="AL61" s="142"/>
      <c r="AM61" s="142"/>
    </row>
    <row r="62" spans="2:70" ht="12" customHeight="1" x14ac:dyDescent="0.2"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</row>
    <row r="63" spans="2:70" ht="12" customHeight="1" x14ac:dyDescent="0.2">
      <c r="B63" s="109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</row>
    <row r="64" spans="2:70" ht="12" customHeight="1" x14ac:dyDescent="0.2">
      <c r="B64" s="109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</row>
    <row r="65" spans="2:70" ht="12" customHeight="1" x14ac:dyDescent="0.2">
      <c r="B65" s="109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</row>
    <row r="66" spans="2:70" ht="12" customHeight="1" x14ac:dyDescent="0.2">
      <c r="B66" s="109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</row>
    <row r="67" spans="2:70" ht="12" customHeight="1" x14ac:dyDescent="0.2">
      <c r="C67" s="110"/>
      <c r="D67" s="111"/>
      <c r="E67" s="166"/>
      <c r="F67" s="166"/>
      <c r="G67" s="166"/>
      <c r="H67" s="166"/>
      <c r="I67" s="112"/>
      <c r="J67" s="112"/>
      <c r="K67" s="112"/>
      <c r="L67" s="112"/>
      <c r="M67" s="112"/>
      <c r="N67" s="112"/>
      <c r="O67" s="112"/>
      <c r="P67" s="112"/>
      <c r="Q67" s="112"/>
      <c r="R67" s="113"/>
      <c r="S67" s="114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09"/>
      <c r="AM67" s="117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</row>
    <row r="68" spans="2:70" ht="13.05" customHeight="1" thickBot="1" x14ac:dyDescent="0.25">
      <c r="C68" s="335" t="s">
        <v>111</v>
      </c>
      <c r="D68" s="336" t="s">
        <v>25</v>
      </c>
      <c r="E68" s="511" t="s">
        <v>21</v>
      </c>
      <c r="F68" s="512"/>
      <c r="G68" s="512"/>
      <c r="H68" s="513"/>
      <c r="I68" s="245"/>
      <c r="J68" s="245"/>
      <c r="K68" s="245"/>
      <c r="L68" s="245"/>
      <c r="M68" s="245"/>
      <c r="N68" s="245"/>
      <c r="O68" s="245"/>
      <c r="P68" s="245"/>
      <c r="Q68" s="112"/>
      <c r="R68" s="113"/>
      <c r="S68" s="114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17"/>
      <c r="AN68" s="514" t="s">
        <v>8</v>
      </c>
      <c r="AO68" s="514"/>
      <c r="AP68" s="514"/>
      <c r="AQ68" s="514"/>
      <c r="AR68" s="514"/>
      <c r="AS68" s="514"/>
      <c r="AT68" s="514"/>
      <c r="AU68" s="514"/>
      <c r="AV68" s="514"/>
      <c r="AW68" s="514"/>
      <c r="AX68" s="514"/>
      <c r="AY68" s="514"/>
      <c r="AZ68" s="514"/>
      <c r="BA68" s="514"/>
      <c r="BB68" s="514"/>
      <c r="BC68" s="514"/>
      <c r="BD68" s="514"/>
      <c r="BE68" s="514"/>
      <c r="BF68" s="514"/>
      <c r="BG68" s="514"/>
    </row>
    <row r="69" spans="2:70" ht="13.05" customHeight="1" thickTop="1" thickBot="1" x14ac:dyDescent="0.25">
      <c r="C69" s="337" t="s">
        <v>96</v>
      </c>
      <c r="D69" s="338" t="s">
        <v>104</v>
      </c>
      <c r="E69" s="507"/>
      <c r="F69" s="504"/>
      <c r="G69" s="504"/>
      <c r="H69" s="505"/>
      <c r="I69" s="298">
        <v>14</v>
      </c>
      <c r="J69" s="299">
        <v>15</v>
      </c>
      <c r="K69" s="300">
        <v>15</v>
      </c>
      <c r="L69" s="245"/>
      <c r="M69" s="245"/>
      <c r="N69" s="245"/>
      <c r="O69" s="245"/>
      <c r="P69" s="245"/>
      <c r="Q69" s="112"/>
      <c r="R69" s="113"/>
      <c r="S69" s="114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17"/>
      <c r="AN69" s="514"/>
      <c r="AO69" s="514"/>
      <c r="AP69" s="514"/>
      <c r="AQ69" s="514"/>
      <c r="AR69" s="514"/>
      <c r="AS69" s="514"/>
      <c r="AT69" s="514"/>
      <c r="AU69" s="514"/>
      <c r="AV69" s="514"/>
      <c r="AW69" s="514"/>
      <c r="AX69" s="514"/>
      <c r="AY69" s="514"/>
      <c r="AZ69" s="514"/>
      <c r="BA69" s="514"/>
      <c r="BB69" s="514"/>
      <c r="BC69" s="514"/>
      <c r="BD69" s="514"/>
      <c r="BE69" s="514"/>
      <c r="BF69" s="514"/>
      <c r="BG69" s="514"/>
    </row>
    <row r="70" spans="2:70" ht="13.05" customHeight="1" thickTop="1" x14ac:dyDescent="0.2">
      <c r="C70" s="339" t="s">
        <v>66</v>
      </c>
      <c r="D70" s="340" t="s">
        <v>72</v>
      </c>
      <c r="E70" s="511" t="s">
        <v>357</v>
      </c>
      <c r="F70" s="512"/>
      <c r="G70" s="512"/>
      <c r="H70" s="513"/>
      <c r="I70" s="262">
        <v>16</v>
      </c>
      <c r="J70" s="263">
        <v>8</v>
      </c>
      <c r="K70" s="264">
        <v>10</v>
      </c>
      <c r="L70" s="248"/>
      <c r="M70" s="249"/>
      <c r="N70" s="250"/>
      <c r="O70" s="251"/>
      <c r="P70" s="251"/>
      <c r="Q70" s="120" t="s">
        <v>7</v>
      </c>
      <c r="R70" s="218"/>
      <c r="S70" s="218"/>
      <c r="T70" s="218"/>
      <c r="U70" s="218"/>
      <c r="V70" s="218"/>
      <c r="W70" s="121"/>
      <c r="X70" s="121"/>
      <c r="Y70" s="121"/>
      <c r="Z70" s="121"/>
      <c r="AA70" s="122"/>
      <c r="AB70" s="123"/>
      <c r="AC70" s="220"/>
      <c r="AD70" s="220"/>
      <c r="AE70" s="220"/>
      <c r="AF70" s="220"/>
      <c r="AG70" s="220"/>
      <c r="AH70" s="124"/>
      <c r="AN70" s="514"/>
      <c r="AO70" s="514"/>
      <c r="AP70" s="514"/>
      <c r="AQ70" s="514"/>
      <c r="AR70" s="514"/>
      <c r="AS70" s="514"/>
      <c r="AT70" s="514"/>
      <c r="AU70" s="514"/>
      <c r="AV70" s="514"/>
      <c r="AW70" s="514"/>
      <c r="AX70" s="514"/>
      <c r="AY70" s="514"/>
      <c r="AZ70" s="514"/>
      <c r="BA70" s="514"/>
      <c r="BB70" s="514"/>
      <c r="BC70" s="514"/>
      <c r="BD70" s="514"/>
      <c r="BE70" s="514"/>
      <c r="BF70" s="514"/>
      <c r="BG70" s="514"/>
    </row>
    <row r="71" spans="2:70" ht="13.05" customHeight="1" thickBot="1" x14ac:dyDescent="0.2">
      <c r="C71" s="341" t="s">
        <v>125</v>
      </c>
      <c r="D71" s="342" t="s">
        <v>72</v>
      </c>
      <c r="E71" s="507"/>
      <c r="F71" s="504"/>
      <c r="G71" s="504"/>
      <c r="H71" s="505"/>
      <c r="I71" s="252"/>
      <c r="J71" s="253"/>
      <c r="K71" s="253"/>
      <c r="L71" s="265">
        <v>12</v>
      </c>
      <c r="M71" s="265">
        <v>15</v>
      </c>
      <c r="N71" s="266">
        <v>10</v>
      </c>
      <c r="O71" s="255"/>
      <c r="P71" s="255"/>
      <c r="Q71" s="381" t="str">
        <f>C72</f>
        <v>真木秀伍</v>
      </c>
      <c r="R71" s="382"/>
      <c r="S71" s="382"/>
      <c r="T71" s="382"/>
      <c r="U71" s="382"/>
      <c r="V71" s="382"/>
      <c r="W71" s="383" t="str">
        <f>D72</f>
        <v>まっきーず</v>
      </c>
      <c r="X71" s="383"/>
      <c r="Y71" s="383"/>
      <c r="Z71" s="383"/>
      <c r="AA71" s="383"/>
      <c r="AB71" s="383"/>
      <c r="AC71" s="384"/>
      <c r="AD71" s="221"/>
      <c r="AE71" s="109"/>
      <c r="AF71" s="109"/>
      <c r="AG71" s="109"/>
      <c r="AN71" s="514"/>
      <c r="AO71" s="514"/>
      <c r="AP71" s="514"/>
      <c r="AQ71" s="514"/>
      <c r="AR71" s="514"/>
      <c r="AS71" s="514"/>
      <c r="AT71" s="514"/>
      <c r="AU71" s="514"/>
      <c r="AV71" s="514"/>
      <c r="AW71" s="514"/>
      <c r="AX71" s="514"/>
      <c r="AY71" s="514"/>
      <c r="AZ71" s="514"/>
      <c r="BA71" s="514"/>
      <c r="BB71" s="514"/>
      <c r="BC71" s="514"/>
      <c r="BD71" s="514"/>
      <c r="BE71" s="514"/>
      <c r="BF71" s="514"/>
      <c r="BG71" s="514"/>
    </row>
    <row r="72" spans="2:70" ht="13.05" customHeight="1" thickTop="1" thickBot="1" x14ac:dyDescent="0.25">
      <c r="C72" s="339" t="s">
        <v>325</v>
      </c>
      <c r="D72" s="340" t="s">
        <v>335</v>
      </c>
      <c r="E72" s="511" t="s">
        <v>23</v>
      </c>
      <c r="F72" s="512"/>
      <c r="G72" s="512"/>
      <c r="H72" s="513"/>
      <c r="I72" s="256"/>
      <c r="J72" s="257"/>
      <c r="K72" s="257"/>
      <c r="L72" s="265">
        <v>15</v>
      </c>
      <c r="M72" s="265">
        <v>11</v>
      </c>
      <c r="N72" s="306">
        <v>15</v>
      </c>
      <c r="O72" s="305"/>
      <c r="P72" s="329"/>
      <c r="Q72" s="377" t="str">
        <f>C73</f>
        <v>五味祥子</v>
      </c>
      <c r="R72" s="378"/>
      <c r="S72" s="378"/>
      <c r="T72" s="378"/>
      <c r="U72" s="378"/>
      <c r="V72" s="378"/>
      <c r="W72" s="379" t="str">
        <f>D73</f>
        <v>まっきーず</v>
      </c>
      <c r="X72" s="379"/>
      <c r="Y72" s="379"/>
      <c r="Z72" s="379"/>
      <c r="AA72" s="379"/>
      <c r="AB72" s="379"/>
      <c r="AC72" s="380"/>
      <c r="AD72" s="159"/>
      <c r="AE72" s="109"/>
      <c r="AF72" s="109"/>
      <c r="AG72" s="109"/>
      <c r="AN72" s="517" t="s">
        <v>356</v>
      </c>
      <c r="AO72" s="517"/>
      <c r="AP72" s="517"/>
      <c r="AQ72" s="517"/>
      <c r="AR72" s="517"/>
      <c r="AS72" s="517"/>
      <c r="AT72" s="517"/>
      <c r="AU72" s="517"/>
      <c r="AV72" s="517"/>
      <c r="AW72" s="517"/>
      <c r="AX72" s="517"/>
      <c r="AY72" s="517"/>
      <c r="AZ72" s="517"/>
      <c r="BA72" s="517"/>
      <c r="BB72" s="517"/>
      <c r="BC72" s="517"/>
      <c r="BD72" s="517"/>
      <c r="BE72" s="517"/>
      <c r="BF72" s="517"/>
      <c r="BG72" s="517"/>
    </row>
    <row r="73" spans="2:70" ht="13.05" customHeight="1" thickTop="1" thickBot="1" x14ac:dyDescent="0.25">
      <c r="C73" s="341" t="s">
        <v>324</v>
      </c>
      <c r="D73" s="342" t="s">
        <v>335</v>
      </c>
      <c r="E73" s="507"/>
      <c r="F73" s="504"/>
      <c r="G73" s="504"/>
      <c r="H73" s="505"/>
      <c r="I73" s="298"/>
      <c r="J73" s="299">
        <v>17</v>
      </c>
      <c r="K73" s="300">
        <v>15</v>
      </c>
      <c r="L73" s="330"/>
      <c r="M73" s="330"/>
      <c r="N73" s="319"/>
      <c r="O73" s="258"/>
      <c r="P73" s="258"/>
      <c r="Q73" s="127" t="s">
        <v>73</v>
      </c>
      <c r="R73" s="219"/>
      <c r="S73" s="219"/>
      <c r="T73" s="219"/>
      <c r="U73" s="219"/>
      <c r="V73" s="219"/>
      <c r="W73" s="128"/>
      <c r="X73" s="128"/>
      <c r="Y73" s="129"/>
      <c r="Z73" s="171"/>
      <c r="AA73" s="171"/>
      <c r="AB73" s="130"/>
      <c r="AC73" s="124"/>
      <c r="AD73" s="124"/>
      <c r="AN73" s="517"/>
      <c r="AO73" s="517"/>
      <c r="AP73" s="517"/>
      <c r="AQ73" s="517"/>
      <c r="AR73" s="517"/>
      <c r="AS73" s="517"/>
      <c r="AT73" s="517"/>
      <c r="AU73" s="517"/>
      <c r="AV73" s="517"/>
      <c r="AW73" s="517"/>
      <c r="AX73" s="517"/>
      <c r="AY73" s="517"/>
      <c r="AZ73" s="517"/>
      <c r="BA73" s="517"/>
      <c r="BB73" s="517"/>
      <c r="BC73" s="517"/>
      <c r="BD73" s="517"/>
      <c r="BE73" s="517"/>
      <c r="BF73" s="517"/>
      <c r="BG73" s="517"/>
    </row>
    <row r="74" spans="2:70" ht="13.05" customHeight="1" thickTop="1" x14ac:dyDescent="0.15">
      <c r="C74" s="339" t="s">
        <v>322</v>
      </c>
      <c r="D74" s="340" t="s">
        <v>335</v>
      </c>
      <c r="E74" s="500" t="s">
        <v>24</v>
      </c>
      <c r="F74" s="501"/>
      <c r="G74" s="501"/>
      <c r="H74" s="502"/>
      <c r="I74" s="262"/>
      <c r="J74" s="263">
        <v>15</v>
      </c>
      <c r="K74" s="264">
        <v>13</v>
      </c>
      <c r="L74" s="258"/>
      <c r="M74" s="258"/>
      <c r="N74" s="258"/>
      <c r="O74" s="258"/>
      <c r="P74" s="258"/>
      <c r="Q74" s="381" t="str">
        <f>C68</f>
        <v>仙波史也</v>
      </c>
      <c r="R74" s="382"/>
      <c r="S74" s="382"/>
      <c r="T74" s="382"/>
      <c r="U74" s="382"/>
      <c r="V74" s="382"/>
      <c r="W74" s="383" t="str">
        <f>D68</f>
        <v>TEAM BLOWIN</v>
      </c>
      <c r="X74" s="383"/>
      <c r="Y74" s="383"/>
      <c r="Z74" s="383"/>
      <c r="AA74" s="383"/>
      <c r="AB74" s="383"/>
      <c r="AC74" s="384"/>
      <c r="AD74" s="221"/>
      <c r="AE74" s="109"/>
      <c r="AF74" s="109"/>
      <c r="AG74" s="109"/>
      <c r="AN74" s="517"/>
      <c r="AO74" s="517"/>
      <c r="AP74" s="517"/>
      <c r="AQ74" s="517"/>
      <c r="AR74" s="517"/>
      <c r="AS74" s="517"/>
      <c r="AT74" s="517"/>
      <c r="AU74" s="517"/>
      <c r="AV74" s="517"/>
      <c r="AW74" s="517"/>
      <c r="AX74" s="517"/>
      <c r="AY74" s="517"/>
      <c r="AZ74" s="517"/>
      <c r="BA74" s="517"/>
      <c r="BB74" s="517"/>
      <c r="BC74" s="517"/>
      <c r="BD74" s="517"/>
      <c r="BE74" s="517"/>
      <c r="BF74" s="517"/>
      <c r="BG74" s="517"/>
      <c r="BH74" s="154"/>
    </row>
    <row r="75" spans="2:70" ht="13.05" customHeight="1" x14ac:dyDescent="0.2">
      <c r="C75" s="343" t="s">
        <v>326</v>
      </c>
      <c r="D75" s="344" t="s">
        <v>335</v>
      </c>
      <c r="E75" s="508"/>
      <c r="F75" s="509"/>
      <c r="G75" s="509"/>
      <c r="H75" s="510"/>
      <c r="I75" s="258"/>
      <c r="J75" s="258"/>
      <c r="K75" s="258"/>
      <c r="L75" s="258"/>
      <c r="M75" s="258"/>
      <c r="N75" s="524"/>
      <c r="O75" s="524"/>
      <c r="P75" s="524"/>
      <c r="Q75" s="377" t="str">
        <f>C69</f>
        <v>川上美優</v>
      </c>
      <c r="R75" s="378"/>
      <c r="S75" s="378"/>
      <c r="T75" s="378"/>
      <c r="U75" s="378"/>
      <c r="V75" s="378"/>
      <c r="W75" s="379" t="str">
        <f>D69</f>
        <v>NEXUS</v>
      </c>
      <c r="X75" s="379"/>
      <c r="Y75" s="379"/>
      <c r="Z75" s="379"/>
      <c r="AA75" s="379"/>
      <c r="AB75" s="379"/>
      <c r="AC75" s="380"/>
      <c r="AD75" s="159"/>
      <c r="AE75" s="109"/>
      <c r="AF75" s="109"/>
      <c r="AG75" s="109"/>
      <c r="AN75" s="456" t="s">
        <v>78</v>
      </c>
      <c r="AO75" s="456"/>
      <c r="AP75" s="456"/>
      <c r="AQ75" s="456"/>
      <c r="AR75" s="456"/>
      <c r="AS75" s="456"/>
      <c r="AT75" s="456"/>
      <c r="AU75" s="456"/>
      <c r="AV75" s="456"/>
      <c r="AW75" s="456"/>
      <c r="AX75" s="456"/>
      <c r="AY75" s="456"/>
      <c r="AZ75" s="456"/>
      <c r="BA75" s="456"/>
      <c r="BB75" s="456"/>
      <c r="BC75" s="456"/>
      <c r="BD75" s="456"/>
      <c r="BE75" s="456"/>
      <c r="BF75" s="456"/>
      <c r="BG75" s="456"/>
      <c r="BH75" s="154"/>
    </row>
    <row r="76" spans="2:70" ht="12" customHeight="1" x14ac:dyDescent="0.2">
      <c r="C76" s="110"/>
      <c r="D76" s="111"/>
      <c r="E76" s="166"/>
      <c r="F76" s="166"/>
      <c r="G76" s="166"/>
      <c r="H76" s="166"/>
      <c r="I76" s="152"/>
      <c r="J76" s="152"/>
      <c r="K76" s="152"/>
      <c r="L76" s="152"/>
      <c r="M76" s="152"/>
      <c r="N76" s="152"/>
      <c r="O76" s="152"/>
      <c r="P76" s="152"/>
      <c r="Q76" s="112"/>
      <c r="R76" s="112"/>
      <c r="S76" s="113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456"/>
      <c r="AO76" s="456"/>
      <c r="AP76" s="456"/>
      <c r="AQ76" s="456"/>
      <c r="AR76" s="456"/>
      <c r="AS76" s="456"/>
      <c r="AT76" s="456"/>
      <c r="AU76" s="456"/>
      <c r="AV76" s="456"/>
      <c r="AW76" s="456"/>
      <c r="AX76" s="456"/>
      <c r="AY76" s="456"/>
      <c r="AZ76" s="456"/>
      <c r="BA76" s="456"/>
      <c r="BB76" s="456"/>
      <c r="BC76" s="456"/>
      <c r="BD76" s="456"/>
      <c r="BE76" s="456"/>
      <c r="BF76" s="456"/>
      <c r="BG76" s="456"/>
    </row>
    <row r="77" spans="2:70" ht="12" customHeight="1" thickBot="1" x14ac:dyDescent="0.25">
      <c r="C77" s="110"/>
      <c r="D77" s="111"/>
      <c r="E77" s="167"/>
      <c r="F77" s="167"/>
      <c r="G77" s="167"/>
      <c r="H77" s="167"/>
      <c r="I77" s="167"/>
      <c r="J77" s="167"/>
      <c r="K77" s="167"/>
      <c r="L77" s="131"/>
      <c r="M77" s="131"/>
      <c r="N77" s="131"/>
      <c r="O77" s="126"/>
      <c r="P77" s="126"/>
      <c r="Q77" s="126"/>
      <c r="R77" s="126"/>
      <c r="S77" s="113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</row>
    <row r="78" spans="2:70" ht="12" customHeight="1" x14ac:dyDescent="0.15">
      <c r="B78" s="133"/>
      <c r="C78" s="522" t="s">
        <v>29</v>
      </c>
      <c r="D78" s="497"/>
      <c r="E78" s="455" t="str">
        <f>C80</f>
        <v>仙波史也</v>
      </c>
      <c r="F78" s="421"/>
      <c r="G78" s="421"/>
      <c r="H78" s="422"/>
      <c r="I78" s="420" t="str">
        <f>C83</f>
        <v>斉藤博昭</v>
      </c>
      <c r="J78" s="421"/>
      <c r="K78" s="421"/>
      <c r="L78" s="422"/>
      <c r="M78" s="420" t="str">
        <f>C86</f>
        <v>川島誠悟</v>
      </c>
      <c r="N78" s="421"/>
      <c r="O78" s="421"/>
      <c r="P78" s="422"/>
      <c r="Q78" s="420" t="str">
        <f>C89</f>
        <v>井上快琉</v>
      </c>
      <c r="R78" s="421"/>
      <c r="S78" s="421"/>
      <c r="T78" s="423"/>
      <c r="U78" s="406" t="s">
        <v>3</v>
      </c>
      <c r="V78" s="407"/>
      <c r="W78" s="407"/>
      <c r="X78" s="408"/>
      <c r="Y78" s="29"/>
      <c r="Z78" s="411" t="s">
        <v>17</v>
      </c>
      <c r="AA78" s="413"/>
      <c r="AB78" s="411" t="s">
        <v>16</v>
      </c>
      <c r="AC78" s="412"/>
      <c r="AD78" s="413"/>
      <c r="AE78" s="414" t="s">
        <v>15</v>
      </c>
      <c r="AF78" s="415"/>
      <c r="AG78" s="416"/>
      <c r="AH78" s="29"/>
      <c r="AI78" s="29"/>
      <c r="AJ78" s="29"/>
      <c r="AL78" s="496" t="s">
        <v>30</v>
      </c>
      <c r="AM78" s="497"/>
      <c r="AN78" s="455" t="str">
        <f>AL80</f>
        <v>近藤尚弥</v>
      </c>
      <c r="AO78" s="421"/>
      <c r="AP78" s="421"/>
      <c r="AQ78" s="422"/>
      <c r="AR78" s="420" t="str">
        <f>AL83</f>
        <v>山本健太</v>
      </c>
      <c r="AS78" s="421"/>
      <c r="AT78" s="421"/>
      <c r="AU78" s="422"/>
      <c r="AV78" s="420" t="str">
        <f>AL86</f>
        <v>佃　和也</v>
      </c>
      <c r="AW78" s="421"/>
      <c r="AX78" s="421"/>
      <c r="AY78" s="422"/>
      <c r="AZ78" s="420" t="str">
        <f>AL89</f>
        <v>安藤和輝</v>
      </c>
      <c r="BA78" s="421"/>
      <c r="BB78" s="421"/>
      <c r="BC78" s="423"/>
      <c r="BD78" s="406" t="s">
        <v>3</v>
      </c>
      <c r="BE78" s="407"/>
      <c r="BF78" s="407"/>
      <c r="BG78" s="408"/>
      <c r="BH78" s="29"/>
      <c r="BI78" s="411" t="s">
        <v>17</v>
      </c>
      <c r="BJ78" s="413"/>
      <c r="BK78" s="411" t="s">
        <v>16</v>
      </c>
      <c r="BL78" s="412"/>
      <c r="BM78" s="413"/>
      <c r="BN78" s="414" t="s">
        <v>15</v>
      </c>
      <c r="BO78" s="415"/>
      <c r="BP78" s="416"/>
      <c r="BQ78" s="29"/>
      <c r="BR78" s="29"/>
    </row>
    <row r="79" spans="2:70" ht="12" customHeight="1" thickBot="1" x14ac:dyDescent="0.2">
      <c r="B79" s="133"/>
      <c r="C79" s="523"/>
      <c r="D79" s="499"/>
      <c r="E79" s="489" t="str">
        <f>C81</f>
        <v>川上美優</v>
      </c>
      <c r="F79" s="425"/>
      <c r="G79" s="425"/>
      <c r="H79" s="426"/>
      <c r="I79" s="424" t="str">
        <f>C84</f>
        <v>佐竹みちる</v>
      </c>
      <c r="J79" s="425"/>
      <c r="K79" s="425"/>
      <c r="L79" s="426"/>
      <c r="M79" s="424" t="str">
        <f>C87</f>
        <v>齊藤早津紀</v>
      </c>
      <c r="N79" s="425"/>
      <c r="O79" s="425"/>
      <c r="P79" s="426"/>
      <c r="Q79" s="424" t="str">
        <f>C90</f>
        <v>川村あや</v>
      </c>
      <c r="R79" s="425"/>
      <c r="S79" s="425"/>
      <c r="T79" s="427"/>
      <c r="U79" s="417" t="s">
        <v>2</v>
      </c>
      <c r="V79" s="418"/>
      <c r="W79" s="418"/>
      <c r="X79" s="419"/>
      <c r="Y79" s="29"/>
      <c r="Z79" s="77" t="s">
        <v>14</v>
      </c>
      <c r="AA79" s="76" t="s">
        <v>0</v>
      </c>
      <c r="AB79" s="77" t="s">
        <v>18</v>
      </c>
      <c r="AC79" s="76" t="s">
        <v>13</v>
      </c>
      <c r="AD79" s="75" t="s">
        <v>12</v>
      </c>
      <c r="AE79" s="76" t="s">
        <v>18</v>
      </c>
      <c r="AF79" s="76" t="s">
        <v>13</v>
      </c>
      <c r="AG79" s="75" t="s">
        <v>12</v>
      </c>
      <c r="AH79" s="29"/>
      <c r="AI79" s="29"/>
      <c r="AJ79" s="29"/>
      <c r="AL79" s="498"/>
      <c r="AM79" s="499"/>
      <c r="AN79" s="489" t="str">
        <f>AL81</f>
        <v>永井美帆</v>
      </c>
      <c r="AO79" s="425"/>
      <c r="AP79" s="425"/>
      <c r="AQ79" s="426"/>
      <c r="AR79" s="424" t="str">
        <f>AL84</f>
        <v>松本佳子</v>
      </c>
      <c r="AS79" s="425"/>
      <c r="AT79" s="425"/>
      <c r="AU79" s="426"/>
      <c r="AV79" s="424" t="str">
        <f>AL87</f>
        <v>長原芽美</v>
      </c>
      <c r="AW79" s="425"/>
      <c r="AX79" s="425"/>
      <c r="AY79" s="426"/>
      <c r="AZ79" s="424" t="str">
        <f>AL90</f>
        <v>脇田まゆみ</v>
      </c>
      <c r="BA79" s="425"/>
      <c r="BB79" s="425"/>
      <c r="BC79" s="427"/>
      <c r="BD79" s="417" t="s">
        <v>2</v>
      </c>
      <c r="BE79" s="418"/>
      <c r="BF79" s="418"/>
      <c r="BG79" s="419"/>
      <c r="BH79" s="29"/>
      <c r="BI79" s="77" t="s">
        <v>14</v>
      </c>
      <c r="BJ79" s="76" t="s">
        <v>0</v>
      </c>
      <c r="BK79" s="77" t="s">
        <v>18</v>
      </c>
      <c r="BL79" s="76" t="s">
        <v>13</v>
      </c>
      <c r="BM79" s="75" t="s">
        <v>12</v>
      </c>
      <c r="BN79" s="76" t="s">
        <v>18</v>
      </c>
      <c r="BO79" s="76" t="s">
        <v>13</v>
      </c>
      <c r="BP79" s="75" t="s">
        <v>12</v>
      </c>
      <c r="BQ79" s="29"/>
      <c r="BR79" s="29"/>
    </row>
    <row r="80" spans="2:70" ht="12" customHeight="1" x14ac:dyDescent="0.15">
      <c r="B80" s="133"/>
      <c r="C80" s="173" t="s">
        <v>111</v>
      </c>
      <c r="D80" s="174" t="s">
        <v>25</v>
      </c>
      <c r="E80" s="475"/>
      <c r="F80" s="476"/>
      <c r="G80" s="476"/>
      <c r="H80" s="477"/>
      <c r="I80" s="105">
        <v>15</v>
      </c>
      <c r="J80" s="52" t="str">
        <f>IF(I80="","","-")</f>
        <v>-</v>
      </c>
      <c r="K80" s="60">
        <v>12</v>
      </c>
      <c r="L80" s="438" t="str">
        <f>IF(I80&lt;&gt;"",IF(I80&gt;K80,IF(I81&gt;K81,"○",IF(I82&gt;K82,"○","×")),IF(I81&gt;K81,IF(I82&gt;K82,"○","×"),"×")),"")</f>
        <v>○</v>
      </c>
      <c r="M80" s="30">
        <v>13</v>
      </c>
      <c r="N80" s="74" t="str">
        <f t="shared" ref="N80:N85" si="16">IF(M80="","","-")</f>
        <v>-</v>
      </c>
      <c r="O80" s="73">
        <v>15</v>
      </c>
      <c r="P80" s="438" t="str">
        <f>IF(M80&lt;&gt;"",IF(M80&gt;O80,IF(M81&gt;O81,"○",IF(M82&gt;O82,"○","×")),IF(M81&gt;O81,IF(M82&gt;O82,"○","×"),"×")),"")</f>
        <v>○</v>
      </c>
      <c r="Q80" s="104">
        <v>15</v>
      </c>
      <c r="R80" s="74" t="str">
        <f t="shared" ref="R80:R88" si="17">IF(Q80="","","-")</f>
        <v>-</v>
      </c>
      <c r="S80" s="60">
        <v>6</v>
      </c>
      <c r="T80" s="439" t="str">
        <f>IF(Q80&lt;&gt;"",IF(Q80&gt;S80,IF(Q81&gt;S81,"○",IF(Q82&gt;S82,"○","×")),IF(Q81&gt;S81,IF(Q82&gt;S82,"○","×"),"×")),"")</f>
        <v>○</v>
      </c>
      <c r="U80" s="428">
        <f>RANK(AH81,AH81:AH90)</f>
        <v>1</v>
      </c>
      <c r="V80" s="429"/>
      <c r="W80" s="429"/>
      <c r="X80" s="430"/>
      <c r="Y80" s="29"/>
      <c r="Z80" s="100"/>
      <c r="AA80" s="96"/>
      <c r="AB80" s="79"/>
      <c r="AC80" s="78"/>
      <c r="AD80" s="102"/>
      <c r="AE80" s="96"/>
      <c r="AF80" s="96"/>
      <c r="AG80" s="95"/>
      <c r="AH80" s="29"/>
      <c r="AI80" s="29"/>
      <c r="AJ80" s="29"/>
      <c r="AL80" s="183" t="s">
        <v>66</v>
      </c>
      <c r="AM80" s="184" t="s">
        <v>72</v>
      </c>
      <c r="AN80" s="475"/>
      <c r="AO80" s="476"/>
      <c r="AP80" s="476"/>
      <c r="AQ80" s="477"/>
      <c r="AR80" s="105">
        <v>11</v>
      </c>
      <c r="AS80" s="52" t="str">
        <f>IF(AR80="","","-")</f>
        <v>-</v>
      </c>
      <c r="AT80" s="60">
        <v>15</v>
      </c>
      <c r="AU80" s="438" t="str">
        <f>IF(AR80&lt;&gt;"",IF(AR80&gt;AT80,IF(AR81&gt;AT81,"○",IF(AR82&gt;AT82,"○","×")),IF(AR81&gt;AT81,IF(AR82&gt;AT82,"○","×"),"×")),"")</f>
        <v>○</v>
      </c>
      <c r="AV80" s="30">
        <v>15</v>
      </c>
      <c r="AW80" s="74" t="str">
        <f t="shared" ref="AW80:AW85" si="18">IF(AV80="","","-")</f>
        <v>-</v>
      </c>
      <c r="AX80" s="73">
        <v>9</v>
      </c>
      <c r="AY80" s="438" t="str">
        <f>IF(AV80&lt;&gt;"",IF(AV80&gt;AX80,IF(AV81&gt;AX81,"○",IF(AV82&gt;AX82,"○","×")),IF(AV81&gt;AX81,IF(AV82&gt;AX82,"○","×"),"×")),"")</f>
        <v>○</v>
      </c>
      <c r="AZ80" s="104">
        <v>15</v>
      </c>
      <c r="BA80" s="74" t="str">
        <f t="shared" ref="BA80:BA88" si="19">IF(AZ80="","","-")</f>
        <v>-</v>
      </c>
      <c r="BB80" s="60">
        <v>7</v>
      </c>
      <c r="BC80" s="439" t="str">
        <f>IF(AZ80&lt;&gt;"",IF(AZ80&gt;BB80,IF(AZ81&gt;BB81,"○",IF(AZ82&gt;BB82,"○","×")),IF(AZ81&gt;BB81,IF(AZ82&gt;BB82,"○","×"),"×")),"")</f>
        <v>○</v>
      </c>
      <c r="BD80" s="428">
        <f>RANK(BQ81,BQ81:BQ90)</f>
        <v>1</v>
      </c>
      <c r="BE80" s="429"/>
      <c r="BF80" s="429"/>
      <c r="BG80" s="430"/>
      <c r="BH80" s="29"/>
      <c r="BI80" s="100"/>
      <c r="BJ80" s="96"/>
      <c r="BK80" s="79"/>
      <c r="BL80" s="78"/>
      <c r="BM80" s="102"/>
      <c r="BN80" s="96"/>
      <c r="BO80" s="96"/>
      <c r="BP80" s="95"/>
      <c r="BQ80" s="29"/>
      <c r="BR80" s="29"/>
    </row>
    <row r="81" spans="2:74" ht="12" customHeight="1" x14ac:dyDescent="0.15">
      <c r="B81" s="133"/>
      <c r="C81" s="173" t="s">
        <v>96</v>
      </c>
      <c r="D81" s="174" t="s">
        <v>104</v>
      </c>
      <c r="E81" s="478"/>
      <c r="F81" s="450"/>
      <c r="G81" s="450"/>
      <c r="H81" s="464"/>
      <c r="I81" s="30">
        <v>8</v>
      </c>
      <c r="J81" s="52" t="str">
        <f>IF(I81="","","-")</f>
        <v>-</v>
      </c>
      <c r="K81" s="72">
        <v>15</v>
      </c>
      <c r="L81" s="432"/>
      <c r="M81" s="30">
        <v>15</v>
      </c>
      <c r="N81" s="52" t="str">
        <f t="shared" si="16"/>
        <v>-</v>
      </c>
      <c r="O81" s="60">
        <v>11</v>
      </c>
      <c r="P81" s="432"/>
      <c r="Q81" s="30">
        <v>15</v>
      </c>
      <c r="R81" s="52" t="str">
        <f t="shared" si="17"/>
        <v>-</v>
      </c>
      <c r="S81" s="60">
        <v>11</v>
      </c>
      <c r="T81" s="435"/>
      <c r="U81" s="388"/>
      <c r="V81" s="389"/>
      <c r="W81" s="389"/>
      <c r="X81" s="390"/>
      <c r="Y81" s="29"/>
      <c r="Z81" s="100">
        <f>COUNTIF(E80:T82,"○")</f>
        <v>3</v>
      </c>
      <c r="AA81" s="96">
        <f>COUNTIF(E80:T82,"×")</f>
        <v>0</v>
      </c>
      <c r="AB81" s="99">
        <f>(IF((E80&gt;G80),1,0))+(IF((E81&gt;G81),1,0))+(IF((E82&gt;G82),1,0))+(IF((I80&gt;K80),1,0))+(IF((I81&gt;K81),1,0))+(IF((I82&gt;K82),1,0))+(IF((M80&gt;O80),1,0))+(IF((M81&gt;O81),1,0))+(IF((M82&gt;O82),1,0))+(IF((Q80&gt;S80),1,0))+(IF((Q81&gt;S81),1,0))+(IF((Q82&gt;S82),1,0))</f>
        <v>6</v>
      </c>
      <c r="AC81" s="98">
        <f>(IF((E80&lt;G80),1,0))+(IF((E81&lt;G81),1,0))+(IF((E82&lt;G82),1,0))+(IF((I80&lt;K80),1,0))+(IF((I81&lt;K81),1,0))+(IF((I82&lt;K82),1,0))+(IF((M80&lt;O80),1,0))+(IF((M81&lt;O81),1,0))+(IF((M82&lt;O82),1,0))+(IF((Q80&lt;S80),1,0))+(IF((Q81&lt;S81),1,0))+(IF((Q82&lt;S82),1,0))</f>
        <v>2</v>
      </c>
      <c r="AD81" s="97">
        <f>AB81-AC81</f>
        <v>4</v>
      </c>
      <c r="AE81" s="96">
        <f>SUM(E80:E82,I80:I82,M80:M82,Q80:Q82)</f>
        <v>111</v>
      </c>
      <c r="AF81" s="96">
        <f>SUM(G80:G82,K80:K82,O80:O82,S80:S82)</f>
        <v>88</v>
      </c>
      <c r="AG81" s="95">
        <f>AE81-AF81</f>
        <v>23</v>
      </c>
      <c r="AH81" s="391">
        <f>(Z81-AA81)*1000+(AD81)*100+AG81</f>
        <v>3423</v>
      </c>
      <c r="AI81" s="392"/>
      <c r="AJ81" s="217"/>
      <c r="AL81" s="183" t="s">
        <v>125</v>
      </c>
      <c r="AM81" s="184" t="s">
        <v>72</v>
      </c>
      <c r="AN81" s="478"/>
      <c r="AO81" s="450"/>
      <c r="AP81" s="450"/>
      <c r="AQ81" s="464"/>
      <c r="AR81" s="30">
        <v>15</v>
      </c>
      <c r="AS81" s="52" t="str">
        <f>IF(AR81="","","-")</f>
        <v>-</v>
      </c>
      <c r="AT81" s="72">
        <v>9</v>
      </c>
      <c r="AU81" s="432"/>
      <c r="AV81" s="30">
        <v>15</v>
      </c>
      <c r="AW81" s="52" t="str">
        <f t="shared" si="18"/>
        <v>-</v>
      </c>
      <c r="AX81" s="60">
        <v>10</v>
      </c>
      <c r="AY81" s="432"/>
      <c r="AZ81" s="30">
        <v>21</v>
      </c>
      <c r="BA81" s="52" t="str">
        <f t="shared" si="19"/>
        <v>-</v>
      </c>
      <c r="BB81" s="60">
        <v>19</v>
      </c>
      <c r="BC81" s="435"/>
      <c r="BD81" s="388"/>
      <c r="BE81" s="389"/>
      <c r="BF81" s="389"/>
      <c r="BG81" s="390"/>
      <c r="BH81" s="29"/>
      <c r="BI81" s="100">
        <f>COUNTIF(AN80:BC82,"○")</f>
        <v>3</v>
      </c>
      <c r="BJ81" s="96">
        <f>COUNTIF(AN80:BC82,"×")</f>
        <v>0</v>
      </c>
      <c r="BK81" s="99">
        <f>(IF((AN80&gt;AP80),1,0))+(IF((AN81&gt;AP81),1,0))+(IF((AN82&gt;AP82),1,0))+(IF((AR80&gt;AT80),1,0))+(IF((AR81&gt;AT81),1,0))+(IF((AR82&gt;AT82),1,0))+(IF((AV80&gt;AX80),1,0))+(IF((AV81&gt;AX81),1,0))+(IF((AV82&gt;AX82),1,0))+(IF((AZ80&gt;BB80),1,0))+(IF((AZ81&gt;BB81),1,0))+(IF((AZ82&gt;BB82),1,0))</f>
        <v>6</v>
      </c>
      <c r="BL81" s="98">
        <f>(IF((AN80&lt;AP80),1,0))+(IF((AN81&lt;AP81),1,0))+(IF((AN82&lt;AP82),1,0))+(IF((AR80&lt;AT80),1,0))+(IF((AR81&lt;AT81),1,0))+(IF((AR82&lt;AT82),1,0))+(IF((AV80&lt;AX80),1,0))+(IF((AV81&lt;AX81),1,0))+(IF((AV82&lt;AX82),1,0))+(IF((AZ80&lt;BB80),1,0))+(IF((AZ81&lt;BB81),1,0))+(IF((AZ82&lt;BB82),1,0))</f>
        <v>1</v>
      </c>
      <c r="BM81" s="97">
        <f>BK81-BL81</f>
        <v>5</v>
      </c>
      <c r="BN81" s="96">
        <f>SUM(AN80:AN82,AR80:AR82,AV80:AV82,AZ80:AZ82)</f>
        <v>108</v>
      </c>
      <c r="BO81" s="96">
        <f>SUM(AP80:AP82,AT80:AT82,AX80:AX82,BB80:BB82)</f>
        <v>83</v>
      </c>
      <c r="BP81" s="95">
        <f>BN81-BO81</f>
        <v>25</v>
      </c>
      <c r="BQ81" s="391">
        <f>(BI81-BJ81)*1000+(BM81)*100+BP81</f>
        <v>3525</v>
      </c>
      <c r="BR81" s="392"/>
    </row>
    <row r="82" spans="2:74" ht="12" customHeight="1" thickBot="1" x14ac:dyDescent="0.2">
      <c r="B82" s="133"/>
      <c r="C82" s="175"/>
      <c r="D82" s="176" t="s">
        <v>350</v>
      </c>
      <c r="E82" s="479"/>
      <c r="F82" s="480"/>
      <c r="G82" s="480"/>
      <c r="H82" s="481"/>
      <c r="I82" s="34">
        <v>15</v>
      </c>
      <c r="J82" s="52" t="str">
        <f>IF(I82="","","-")</f>
        <v>-</v>
      </c>
      <c r="K82" s="68">
        <v>7</v>
      </c>
      <c r="L82" s="433"/>
      <c r="M82" s="34">
        <v>15</v>
      </c>
      <c r="N82" s="69" t="str">
        <f t="shared" si="16"/>
        <v>-</v>
      </c>
      <c r="O82" s="68">
        <v>11</v>
      </c>
      <c r="P82" s="432"/>
      <c r="Q82" s="34"/>
      <c r="R82" s="69" t="str">
        <f t="shared" si="17"/>
        <v/>
      </c>
      <c r="S82" s="68"/>
      <c r="T82" s="435"/>
      <c r="U82" s="6">
        <f>Z81</f>
        <v>3</v>
      </c>
      <c r="V82" s="7" t="s">
        <v>1</v>
      </c>
      <c r="W82" s="7">
        <f>AA81</f>
        <v>0</v>
      </c>
      <c r="X82" s="8" t="s">
        <v>0</v>
      </c>
      <c r="Y82" s="29"/>
      <c r="Z82" s="100"/>
      <c r="AA82" s="96"/>
      <c r="AB82" s="100"/>
      <c r="AC82" s="96"/>
      <c r="AD82" s="95"/>
      <c r="AE82" s="96"/>
      <c r="AF82" s="96"/>
      <c r="AG82" s="95"/>
      <c r="AH82" s="32"/>
      <c r="AI82" s="101"/>
      <c r="AJ82" s="101"/>
      <c r="AL82" s="185"/>
      <c r="AM82" s="176" t="s">
        <v>175</v>
      </c>
      <c r="AN82" s="479"/>
      <c r="AO82" s="480"/>
      <c r="AP82" s="480"/>
      <c r="AQ82" s="481"/>
      <c r="AR82" s="34">
        <v>16</v>
      </c>
      <c r="AS82" s="52" t="str">
        <f>IF(AR82="","","-")</f>
        <v>-</v>
      </c>
      <c r="AT82" s="68">
        <v>14</v>
      </c>
      <c r="AU82" s="433"/>
      <c r="AV82" s="34"/>
      <c r="AW82" s="69" t="str">
        <f t="shared" si="18"/>
        <v/>
      </c>
      <c r="AX82" s="68"/>
      <c r="AY82" s="432"/>
      <c r="AZ82" s="34"/>
      <c r="BA82" s="69" t="str">
        <f t="shared" si="19"/>
        <v/>
      </c>
      <c r="BB82" s="68"/>
      <c r="BC82" s="435"/>
      <c r="BD82" s="6">
        <f>BI81</f>
        <v>3</v>
      </c>
      <c r="BE82" s="7" t="s">
        <v>1</v>
      </c>
      <c r="BF82" s="7">
        <f>BJ81</f>
        <v>0</v>
      </c>
      <c r="BG82" s="8" t="s">
        <v>0</v>
      </c>
      <c r="BH82" s="29"/>
      <c r="BI82" s="100"/>
      <c r="BJ82" s="96"/>
      <c r="BK82" s="100"/>
      <c r="BL82" s="96"/>
      <c r="BM82" s="95"/>
      <c r="BN82" s="96"/>
      <c r="BO82" s="96"/>
      <c r="BP82" s="95"/>
      <c r="BQ82" s="32"/>
      <c r="BR82" s="101"/>
    </row>
    <row r="83" spans="2:74" ht="12" customHeight="1" x14ac:dyDescent="0.15">
      <c r="B83" s="133"/>
      <c r="C83" s="177" t="s">
        <v>95</v>
      </c>
      <c r="D83" s="174" t="s">
        <v>251</v>
      </c>
      <c r="E83" s="54">
        <f>IF(K80="","",K80)</f>
        <v>12</v>
      </c>
      <c r="F83" s="52" t="str">
        <f t="shared" ref="F83:F91" si="20">IF(E83="","","-")</f>
        <v>-</v>
      </c>
      <c r="G83" s="51">
        <f>IF(I80="","",I80)</f>
        <v>15</v>
      </c>
      <c r="H83" s="393" t="str">
        <f>IF(L80="","",IF(L80="○","×",IF(L80="×","○")))</f>
        <v>×</v>
      </c>
      <c r="I83" s="446"/>
      <c r="J83" s="447"/>
      <c r="K83" s="447"/>
      <c r="L83" s="463"/>
      <c r="M83" s="30">
        <v>13</v>
      </c>
      <c r="N83" s="52" t="str">
        <f t="shared" si="16"/>
        <v>-</v>
      </c>
      <c r="O83" s="60">
        <v>15</v>
      </c>
      <c r="P83" s="437" t="str">
        <f>IF(M83&lt;&gt;"",IF(M83&gt;O83,IF(M84&gt;O84,"○",IF(M85&gt;O85,"○","×")),IF(M84&gt;O84,IF(M85&gt;O85,"○","×"),"×")),"")</f>
        <v>○</v>
      </c>
      <c r="Q83" s="30">
        <v>15</v>
      </c>
      <c r="R83" s="52" t="str">
        <f t="shared" si="17"/>
        <v>-</v>
      </c>
      <c r="S83" s="60">
        <v>12</v>
      </c>
      <c r="T83" s="434" t="str">
        <f>IF(Q83&lt;&gt;"",IF(Q83&gt;S83,IF(Q84&gt;S84,"○",IF(Q85&gt;S85,"○","×")),IF(Q84&gt;S84,IF(Q85&gt;S85,"○","×"),"×")),"")</f>
        <v>○</v>
      </c>
      <c r="U83" s="428">
        <f>RANK(AH84,AH81:AH90)</f>
        <v>2</v>
      </c>
      <c r="V83" s="429"/>
      <c r="W83" s="429"/>
      <c r="X83" s="430"/>
      <c r="Y83" s="29"/>
      <c r="Z83" s="79"/>
      <c r="AA83" s="78"/>
      <c r="AB83" s="79"/>
      <c r="AC83" s="78"/>
      <c r="AD83" s="102"/>
      <c r="AE83" s="78"/>
      <c r="AF83" s="78"/>
      <c r="AG83" s="102"/>
      <c r="AH83" s="32"/>
      <c r="AI83" s="101"/>
      <c r="AJ83" s="101"/>
      <c r="AL83" s="186" t="s">
        <v>307</v>
      </c>
      <c r="AM83" s="184" t="s">
        <v>305</v>
      </c>
      <c r="AN83" s="54">
        <f>IF(AT80="","",AT80)</f>
        <v>15</v>
      </c>
      <c r="AO83" s="52" t="str">
        <f t="shared" ref="AO83:AO91" si="21">IF(AN83="","","-")</f>
        <v>-</v>
      </c>
      <c r="AP83" s="51">
        <f>IF(AR80="","",AR80)</f>
        <v>11</v>
      </c>
      <c r="AQ83" s="393" t="str">
        <f>IF(AU80="","",IF(AU80="○","×",IF(AU80="×","○")))</f>
        <v>×</v>
      </c>
      <c r="AR83" s="446"/>
      <c r="AS83" s="447"/>
      <c r="AT83" s="447"/>
      <c r="AU83" s="463"/>
      <c r="AV83" s="30">
        <v>12</v>
      </c>
      <c r="AW83" s="52" t="str">
        <f t="shared" si="18"/>
        <v>-</v>
      </c>
      <c r="AX83" s="60">
        <v>15</v>
      </c>
      <c r="AY83" s="437" t="str">
        <f>IF(AV83&lt;&gt;"",IF(AV83&gt;AX83,IF(AV84&gt;AX84,"○",IF(AV85&gt;AX85,"○","×")),IF(AV84&gt;AX84,IF(AV85&gt;AX85,"○","×"),"×")),"")</f>
        <v>×</v>
      </c>
      <c r="AZ83" s="30">
        <v>15</v>
      </c>
      <c r="BA83" s="52" t="str">
        <f t="shared" si="19"/>
        <v>-</v>
      </c>
      <c r="BB83" s="60">
        <v>8</v>
      </c>
      <c r="BC83" s="434" t="str">
        <f>IF(AZ83&lt;&gt;"",IF(AZ83&gt;BB83,IF(AZ84&gt;BB84,"○",IF(AZ85&gt;BB85,"○","×")),IF(AZ84&gt;BB84,IF(AZ85&gt;BB85,"○","×"),"×")),"")</f>
        <v>○</v>
      </c>
      <c r="BD83" s="428">
        <f>RANK(BQ84,BQ81:BQ90)</f>
        <v>3</v>
      </c>
      <c r="BE83" s="429"/>
      <c r="BF83" s="429"/>
      <c r="BG83" s="430"/>
      <c r="BH83" s="29"/>
      <c r="BI83" s="79"/>
      <c r="BJ83" s="78"/>
      <c r="BK83" s="79"/>
      <c r="BL83" s="78"/>
      <c r="BM83" s="102"/>
      <c r="BN83" s="78"/>
      <c r="BO83" s="78"/>
      <c r="BP83" s="102"/>
      <c r="BQ83" s="32"/>
      <c r="BR83" s="101"/>
    </row>
    <row r="84" spans="2:74" ht="12" customHeight="1" x14ac:dyDescent="0.15">
      <c r="B84" s="133"/>
      <c r="C84" s="158" t="s">
        <v>309</v>
      </c>
      <c r="D84" s="174" t="s">
        <v>305</v>
      </c>
      <c r="E84" s="54">
        <f>IF(K81="","",K81)</f>
        <v>15</v>
      </c>
      <c r="F84" s="52" t="str">
        <f t="shared" si="20"/>
        <v>-</v>
      </c>
      <c r="G84" s="51">
        <f>IF(I81="","",I81)</f>
        <v>8</v>
      </c>
      <c r="H84" s="394" t="str">
        <f>IF(J81="","",J81)</f>
        <v>-</v>
      </c>
      <c r="I84" s="449"/>
      <c r="J84" s="450"/>
      <c r="K84" s="450"/>
      <c r="L84" s="464"/>
      <c r="M84" s="30">
        <v>15</v>
      </c>
      <c r="N84" s="52" t="str">
        <f t="shared" si="16"/>
        <v>-</v>
      </c>
      <c r="O84" s="60">
        <v>10</v>
      </c>
      <c r="P84" s="432"/>
      <c r="Q84" s="30">
        <v>15</v>
      </c>
      <c r="R84" s="52" t="str">
        <f t="shared" si="17"/>
        <v>-</v>
      </c>
      <c r="S84" s="60">
        <v>10</v>
      </c>
      <c r="T84" s="435"/>
      <c r="U84" s="388"/>
      <c r="V84" s="389"/>
      <c r="W84" s="389"/>
      <c r="X84" s="390"/>
      <c r="Y84" s="29"/>
      <c r="Z84" s="100">
        <f>COUNTIF(E83:T85,"○")</f>
        <v>2</v>
      </c>
      <c r="AA84" s="96">
        <f>COUNTIF(E83:T85,"×")</f>
        <v>1</v>
      </c>
      <c r="AB84" s="99">
        <f>(IF((E83&gt;G83),1,0))+(IF((E84&gt;G84),1,0))+(IF((E85&gt;G85),1,0))+(IF((I83&gt;K83),1,0))+(IF((I84&gt;K84),1,0))+(IF((I85&gt;K85),1,0))+(IF((M83&gt;O83),1,0))+(IF((M84&gt;O84),1,0))+(IF((M85&gt;O85),1,0))+(IF((Q83&gt;S83),1,0))+(IF((Q84&gt;S84),1,0))+(IF((Q85&gt;S85),1,0))</f>
        <v>5</v>
      </c>
      <c r="AC84" s="98">
        <f>(IF((E83&lt;G83),1,0))+(IF((E84&lt;G84),1,0))+(IF((E85&lt;G85),1,0))+(IF((I83&lt;K83),1,0))+(IF((I84&lt;K84),1,0))+(IF((I85&lt;K85),1,0))+(IF((M83&lt;O83),1,0))+(IF((M84&lt;O84),1,0))+(IF((M85&lt;O85),1,0))+(IF((Q83&lt;S83),1,0))+(IF((Q84&lt;S84),1,0))+(IF((Q85&lt;S85),1,0))</f>
        <v>3</v>
      </c>
      <c r="AD84" s="97">
        <f>AB84-AC84</f>
        <v>2</v>
      </c>
      <c r="AE84" s="96">
        <f>SUM(E83:E85,I83:I85,M83:M85,Q83:Q85)</f>
        <v>107</v>
      </c>
      <c r="AF84" s="96">
        <f>SUM(G83:G85,K83:K85,O83:O85,S83:S85)</f>
        <v>95</v>
      </c>
      <c r="AG84" s="95">
        <f>AE84-AF84</f>
        <v>12</v>
      </c>
      <c r="AH84" s="391">
        <f>(Z84-AA84)*1000+(AD84)*100+AG84</f>
        <v>1212</v>
      </c>
      <c r="AI84" s="392"/>
      <c r="AJ84" s="217"/>
      <c r="AL84" s="187" t="s">
        <v>306</v>
      </c>
      <c r="AM84" s="184" t="s">
        <v>305</v>
      </c>
      <c r="AN84" s="54">
        <f>IF(AT81="","",AT81)</f>
        <v>9</v>
      </c>
      <c r="AO84" s="52" t="str">
        <f t="shared" si="21"/>
        <v>-</v>
      </c>
      <c r="AP84" s="51">
        <f>IF(AR81="","",AR81)</f>
        <v>15</v>
      </c>
      <c r="AQ84" s="394" t="str">
        <f>IF(AS81="","",AS81)</f>
        <v>-</v>
      </c>
      <c r="AR84" s="449"/>
      <c r="AS84" s="450"/>
      <c r="AT84" s="450"/>
      <c r="AU84" s="464"/>
      <c r="AV84" s="30">
        <v>15</v>
      </c>
      <c r="AW84" s="52" t="str">
        <f t="shared" si="18"/>
        <v>-</v>
      </c>
      <c r="AX84" s="60">
        <v>10</v>
      </c>
      <c r="AY84" s="432"/>
      <c r="AZ84" s="30">
        <v>7</v>
      </c>
      <c r="BA84" s="52" t="str">
        <f t="shared" si="19"/>
        <v>-</v>
      </c>
      <c r="BB84" s="60">
        <v>15</v>
      </c>
      <c r="BC84" s="435"/>
      <c r="BD84" s="388"/>
      <c r="BE84" s="389"/>
      <c r="BF84" s="389"/>
      <c r="BG84" s="390"/>
      <c r="BH84" s="29"/>
      <c r="BI84" s="100">
        <f>COUNTIF(AN83:BC85,"○")</f>
        <v>1</v>
      </c>
      <c r="BJ84" s="96">
        <f>COUNTIF(AN83:BC85,"×")</f>
        <v>2</v>
      </c>
      <c r="BK84" s="99">
        <f>(IF((AN83&gt;AP83),1,0))+(IF((AN84&gt;AP84),1,0))+(IF((AN85&gt;AP85),1,0))+(IF((AR83&gt;AT83),1,0))+(IF((AR84&gt;AT84),1,0))+(IF((AR85&gt;AT85),1,0))+(IF((AV83&gt;AX83),1,0))+(IF((AV84&gt;AX84),1,0))+(IF((AV85&gt;AX85),1,0))+(IF((AZ83&gt;BB83),1,0))+(IF((AZ84&gt;BB84),1,0))+(IF((AZ85&gt;BB85),1,0))</f>
        <v>4</v>
      </c>
      <c r="BL84" s="98">
        <f>(IF((AN83&lt;AP83),1,0))+(IF((AN84&lt;AP84),1,0))+(IF((AN85&lt;AP85),1,0))+(IF((AR83&lt;AT83),1,0))+(IF((AR84&lt;AT84),1,0))+(IF((AR85&lt;AT85),1,0))+(IF((AV83&lt;AX83),1,0))+(IF((AV84&lt;AX84),1,0))+(IF((AV85&lt;AX85),1,0))+(IF((AZ83&lt;BB83),1,0))+(IF((AZ84&lt;BB84),1,0))+(IF((AZ85&lt;BB85),1,0))</f>
        <v>5</v>
      </c>
      <c r="BM84" s="97">
        <f>BK84-BL84</f>
        <v>-1</v>
      </c>
      <c r="BN84" s="96">
        <f>SUM(AN83:AN85,AR83:AR85,AV83:AV85,AZ83:AZ85)</f>
        <v>114</v>
      </c>
      <c r="BO84" s="96">
        <f>SUM(AP83:AP85,AT83:AT85,AX83:AX85,BB83:BB85)</f>
        <v>115</v>
      </c>
      <c r="BP84" s="95">
        <f>BN84-BO84</f>
        <v>-1</v>
      </c>
      <c r="BQ84" s="391">
        <f>(BI84-BJ84)*1000+(BM84)*100+BP84</f>
        <v>-1101</v>
      </c>
      <c r="BR84" s="392"/>
    </row>
    <row r="85" spans="2:74" ht="12" customHeight="1" thickBot="1" x14ac:dyDescent="0.2">
      <c r="B85" s="133"/>
      <c r="C85" s="175"/>
      <c r="D85" s="178" t="s">
        <v>308</v>
      </c>
      <c r="E85" s="71">
        <f>IF(K82="","",K82)</f>
        <v>7</v>
      </c>
      <c r="F85" s="52" t="str">
        <f t="shared" si="20"/>
        <v>-</v>
      </c>
      <c r="G85" s="70">
        <f>IF(I82="","",I82)</f>
        <v>15</v>
      </c>
      <c r="H85" s="494" t="str">
        <f>IF(J82="","",J82)</f>
        <v>-</v>
      </c>
      <c r="I85" s="495"/>
      <c r="J85" s="480"/>
      <c r="K85" s="480"/>
      <c r="L85" s="481"/>
      <c r="M85" s="34">
        <v>15</v>
      </c>
      <c r="N85" s="52" t="str">
        <f t="shared" si="16"/>
        <v>-</v>
      </c>
      <c r="O85" s="68">
        <v>10</v>
      </c>
      <c r="P85" s="433"/>
      <c r="Q85" s="34"/>
      <c r="R85" s="69" t="str">
        <f t="shared" si="17"/>
        <v/>
      </c>
      <c r="S85" s="68"/>
      <c r="T85" s="436"/>
      <c r="U85" s="6">
        <f>Z84</f>
        <v>2</v>
      </c>
      <c r="V85" s="7" t="s">
        <v>1</v>
      </c>
      <c r="W85" s="7">
        <f>AA84</f>
        <v>1</v>
      </c>
      <c r="X85" s="8" t="s">
        <v>0</v>
      </c>
      <c r="Y85" s="29"/>
      <c r="Z85" s="94"/>
      <c r="AA85" s="93"/>
      <c r="AB85" s="94"/>
      <c r="AC85" s="93"/>
      <c r="AD85" s="92"/>
      <c r="AE85" s="93"/>
      <c r="AF85" s="93"/>
      <c r="AG85" s="92"/>
      <c r="AH85" s="32"/>
      <c r="AI85" s="101"/>
      <c r="AJ85" s="101"/>
      <c r="AL85" s="185"/>
      <c r="AM85" s="176" t="s">
        <v>308</v>
      </c>
      <c r="AN85" s="71">
        <f>IF(AT82="","",AT82)</f>
        <v>14</v>
      </c>
      <c r="AO85" s="52" t="str">
        <f t="shared" si="21"/>
        <v>-</v>
      </c>
      <c r="AP85" s="70">
        <f>IF(AR82="","",AR82)</f>
        <v>16</v>
      </c>
      <c r="AQ85" s="494" t="str">
        <f>IF(AS82="","",AS82)</f>
        <v>-</v>
      </c>
      <c r="AR85" s="495"/>
      <c r="AS85" s="480"/>
      <c r="AT85" s="480"/>
      <c r="AU85" s="481"/>
      <c r="AV85" s="34">
        <v>12</v>
      </c>
      <c r="AW85" s="52" t="str">
        <f t="shared" si="18"/>
        <v>-</v>
      </c>
      <c r="AX85" s="68">
        <v>15</v>
      </c>
      <c r="AY85" s="433"/>
      <c r="AZ85" s="34">
        <v>15</v>
      </c>
      <c r="BA85" s="69" t="str">
        <f t="shared" si="19"/>
        <v>-</v>
      </c>
      <c r="BB85" s="68">
        <v>10</v>
      </c>
      <c r="BC85" s="436"/>
      <c r="BD85" s="6">
        <f>BI84</f>
        <v>1</v>
      </c>
      <c r="BE85" s="7" t="s">
        <v>1</v>
      </c>
      <c r="BF85" s="7">
        <f>BJ84</f>
        <v>2</v>
      </c>
      <c r="BG85" s="8" t="s">
        <v>0</v>
      </c>
      <c r="BH85" s="29"/>
      <c r="BI85" s="94"/>
      <c r="BJ85" s="93"/>
      <c r="BK85" s="94"/>
      <c r="BL85" s="93"/>
      <c r="BM85" s="92"/>
      <c r="BN85" s="93"/>
      <c r="BO85" s="93"/>
      <c r="BP85" s="92"/>
      <c r="BQ85" s="32"/>
      <c r="BR85" s="101"/>
    </row>
    <row r="86" spans="2:74" ht="12" customHeight="1" x14ac:dyDescent="0.15">
      <c r="B86" s="133"/>
      <c r="C86" s="179" t="s">
        <v>128</v>
      </c>
      <c r="D86" s="180" t="s">
        <v>26</v>
      </c>
      <c r="E86" s="54">
        <f>IF(O80="","",O80)</f>
        <v>15</v>
      </c>
      <c r="F86" s="56" t="str">
        <f t="shared" si="20"/>
        <v>-</v>
      </c>
      <c r="G86" s="51">
        <f>IF(M80="","",M80)</f>
        <v>13</v>
      </c>
      <c r="H86" s="393" t="str">
        <f>IF(P80="","",IF(P80="○","×",IF(P80="×","○")))</f>
        <v>×</v>
      </c>
      <c r="I86" s="53">
        <f>IF(O83="","",O83)</f>
        <v>15</v>
      </c>
      <c r="J86" s="52" t="str">
        <f t="shared" ref="J86:J91" si="22">IF(I86="","","-")</f>
        <v>-</v>
      </c>
      <c r="K86" s="51">
        <f>IF(M83="","",M83)</f>
        <v>13</v>
      </c>
      <c r="L86" s="393" t="str">
        <f>IF(P83="","",IF(P83="○","×",IF(P83="×","○")))</f>
        <v>×</v>
      </c>
      <c r="M86" s="446"/>
      <c r="N86" s="447"/>
      <c r="O86" s="447"/>
      <c r="P86" s="463"/>
      <c r="Q86" s="30">
        <v>15</v>
      </c>
      <c r="R86" s="52" t="str">
        <f t="shared" si="17"/>
        <v>-</v>
      </c>
      <c r="S86" s="60">
        <v>8</v>
      </c>
      <c r="T86" s="435" t="str">
        <f>IF(Q86&lt;&gt;"",IF(Q86&gt;S86,IF(Q87&gt;S87,"○",IF(Q88&gt;S88,"○","×")),IF(Q87&gt;S87,IF(Q88&gt;S88,"○","×"),"×")),"")</f>
        <v>○</v>
      </c>
      <c r="U86" s="428">
        <f>RANK(AH87,AH81:AH90)</f>
        <v>3</v>
      </c>
      <c r="V86" s="429"/>
      <c r="W86" s="429"/>
      <c r="X86" s="430"/>
      <c r="Y86" s="29"/>
      <c r="Z86" s="100"/>
      <c r="AA86" s="96"/>
      <c r="AB86" s="100"/>
      <c r="AC86" s="96"/>
      <c r="AD86" s="95"/>
      <c r="AE86" s="96"/>
      <c r="AF86" s="96"/>
      <c r="AG86" s="95"/>
      <c r="AH86" s="32"/>
      <c r="AI86" s="101"/>
      <c r="AJ86" s="101"/>
      <c r="AL86" s="188" t="s">
        <v>155</v>
      </c>
      <c r="AM86" s="189" t="s">
        <v>65</v>
      </c>
      <c r="AN86" s="54">
        <f>IF(AX80="","",AX80)</f>
        <v>9</v>
      </c>
      <c r="AO86" s="56" t="str">
        <f t="shared" si="21"/>
        <v>-</v>
      </c>
      <c r="AP86" s="51">
        <f>IF(AV80="","",AV80)</f>
        <v>15</v>
      </c>
      <c r="AQ86" s="393" t="str">
        <f>IF(AY80="","",IF(AY80="○","×",IF(AY80="×","○")))</f>
        <v>×</v>
      </c>
      <c r="AR86" s="53">
        <f>IF(AX83="","",AX83)</f>
        <v>15</v>
      </c>
      <c r="AS86" s="52" t="str">
        <f t="shared" ref="AS86:AS91" si="23">IF(AR86="","","-")</f>
        <v>-</v>
      </c>
      <c r="AT86" s="51">
        <f>IF(AV83="","",AV83)</f>
        <v>12</v>
      </c>
      <c r="AU86" s="393" t="str">
        <f>IF(AY83="","",IF(AY83="○","×",IF(AY83="×","○")))</f>
        <v>○</v>
      </c>
      <c r="AV86" s="446"/>
      <c r="AW86" s="447"/>
      <c r="AX86" s="447"/>
      <c r="AY86" s="463"/>
      <c r="AZ86" s="30">
        <v>7</v>
      </c>
      <c r="BA86" s="52" t="str">
        <f t="shared" si="19"/>
        <v>-</v>
      </c>
      <c r="BB86" s="60">
        <v>15</v>
      </c>
      <c r="BC86" s="435" t="str">
        <f>IF(AZ86&lt;&gt;"",IF(AZ86&gt;BB86,IF(AZ87&gt;BB87,"○",IF(AZ88&gt;BB88,"○","×")),IF(AZ87&gt;BB87,IF(AZ88&gt;BB88,"○","×"),"×")),"")</f>
        <v>×</v>
      </c>
      <c r="BD86" s="428">
        <f>RANK(BQ87,BQ81:BQ90)</f>
        <v>4</v>
      </c>
      <c r="BE86" s="429"/>
      <c r="BF86" s="429"/>
      <c r="BG86" s="430"/>
      <c r="BH86" s="29"/>
      <c r="BI86" s="100"/>
      <c r="BJ86" s="96"/>
      <c r="BK86" s="100"/>
      <c r="BL86" s="96"/>
      <c r="BM86" s="95"/>
      <c r="BN86" s="96"/>
      <c r="BO86" s="96"/>
      <c r="BP86" s="95"/>
      <c r="BQ86" s="32"/>
      <c r="BR86" s="101"/>
    </row>
    <row r="87" spans="2:74" ht="12" customHeight="1" x14ac:dyDescent="0.15">
      <c r="B87" s="133"/>
      <c r="C87" s="158" t="s">
        <v>126</v>
      </c>
      <c r="D87" s="174" t="s">
        <v>26</v>
      </c>
      <c r="E87" s="54">
        <f>IF(O81="","",O81)</f>
        <v>11</v>
      </c>
      <c r="F87" s="52" t="str">
        <f t="shared" si="20"/>
        <v>-</v>
      </c>
      <c r="G87" s="51">
        <f>IF(M81="","",M81)</f>
        <v>15</v>
      </c>
      <c r="H87" s="394" t="str">
        <f>IF(J84="","",J84)</f>
        <v/>
      </c>
      <c r="I87" s="53">
        <f>IF(O84="","",O84)</f>
        <v>10</v>
      </c>
      <c r="J87" s="52" t="str">
        <f t="shared" si="22"/>
        <v>-</v>
      </c>
      <c r="K87" s="51">
        <f>IF(M84="","",M84)</f>
        <v>15</v>
      </c>
      <c r="L87" s="394" t="str">
        <f>IF(N84="","",N84)</f>
        <v>-</v>
      </c>
      <c r="M87" s="449"/>
      <c r="N87" s="450"/>
      <c r="O87" s="450"/>
      <c r="P87" s="464"/>
      <c r="Q87" s="30">
        <v>15</v>
      </c>
      <c r="R87" s="52" t="str">
        <f t="shared" si="17"/>
        <v>-</v>
      </c>
      <c r="S87" s="60">
        <v>6</v>
      </c>
      <c r="T87" s="435"/>
      <c r="U87" s="388"/>
      <c r="V87" s="389"/>
      <c r="W87" s="389"/>
      <c r="X87" s="390"/>
      <c r="Y87" s="29"/>
      <c r="Z87" s="100">
        <f>COUNTIF(E86:T88,"○")</f>
        <v>1</v>
      </c>
      <c r="AA87" s="96">
        <f>COUNTIF(E86:T88,"×")</f>
        <v>2</v>
      </c>
      <c r="AB87" s="99">
        <f>(IF((E86&gt;G86),1,0))+(IF((E87&gt;G87),1,0))+(IF((E88&gt;G88),1,0))+(IF((I86&gt;K86),1,0))+(IF((I87&gt;K87),1,0))+(IF((I88&gt;K88),1,0))+(IF((M86&gt;O86),1,0))+(IF((M87&gt;O87),1,0))+(IF((M88&gt;O88),1,0))+(IF((Q86&gt;S86),1,0))+(IF((Q87&gt;S87),1,0))+(IF((Q88&gt;S88),1,0))</f>
        <v>4</v>
      </c>
      <c r="AC87" s="98">
        <f>(IF((E86&lt;G86),1,0))+(IF((E87&lt;G87),1,0))+(IF((E88&lt;G88),1,0))+(IF((I86&lt;K86),1,0))+(IF((I87&lt;K87),1,0))+(IF((I88&lt;K88),1,0))+(IF((M86&lt;O86),1,0))+(IF((M87&lt;O87),1,0))+(IF((M88&lt;O88),1,0))+(IF((Q86&lt;S86),1,0))+(IF((Q87&lt;S87),1,0))+(IF((Q88&lt;S88),1,0))</f>
        <v>4</v>
      </c>
      <c r="AD87" s="97">
        <f>AB87-AC87</f>
        <v>0</v>
      </c>
      <c r="AE87" s="96">
        <f>SUM(E86:E88,I86:I88,M86:M88,Q86:Q88)</f>
        <v>102</v>
      </c>
      <c r="AF87" s="96">
        <f>SUM(G86:G88,K86:K88,O86:O88,S86:S88)</f>
        <v>100</v>
      </c>
      <c r="AG87" s="95">
        <f>AE87-AF87</f>
        <v>2</v>
      </c>
      <c r="AH87" s="391">
        <f>(Z87-AA87)*1000+(AD87)*100+AG87</f>
        <v>-998</v>
      </c>
      <c r="AI87" s="392"/>
      <c r="AJ87" s="217"/>
      <c r="AL87" s="187" t="s">
        <v>147</v>
      </c>
      <c r="AM87" s="184" t="s">
        <v>151</v>
      </c>
      <c r="AN87" s="54">
        <f>IF(AX81="","",AX81)</f>
        <v>10</v>
      </c>
      <c r="AO87" s="52" t="str">
        <f t="shared" si="21"/>
        <v>-</v>
      </c>
      <c r="AP87" s="51">
        <f>IF(AV81="","",AV81)</f>
        <v>15</v>
      </c>
      <c r="AQ87" s="394" t="str">
        <f>IF(AS84="","",AS84)</f>
        <v/>
      </c>
      <c r="AR87" s="53">
        <f>IF(AX84="","",AX84)</f>
        <v>10</v>
      </c>
      <c r="AS87" s="52" t="str">
        <f t="shared" si="23"/>
        <v>-</v>
      </c>
      <c r="AT87" s="51">
        <f>IF(AV84="","",AV84)</f>
        <v>15</v>
      </c>
      <c r="AU87" s="394" t="str">
        <f>IF(AW84="","",AW84)</f>
        <v>-</v>
      </c>
      <c r="AV87" s="449"/>
      <c r="AW87" s="450"/>
      <c r="AX87" s="450"/>
      <c r="AY87" s="464"/>
      <c r="AZ87" s="30">
        <v>9</v>
      </c>
      <c r="BA87" s="52" t="str">
        <f t="shared" si="19"/>
        <v>-</v>
      </c>
      <c r="BB87" s="60">
        <v>15</v>
      </c>
      <c r="BC87" s="435"/>
      <c r="BD87" s="388"/>
      <c r="BE87" s="389"/>
      <c r="BF87" s="389"/>
      <c r="BG87" s="390"/>
      <c r="BH87" s="29"/>
      <c r="BI87" s="100">
        <f>COUNTIF(AN86:BC88,"○")</f>
        <v>1</v>
      </c>
      <c r="BJ87" s="96">
        <f>COUNTIF(AN86:BC88,"×")</f>
        <v>2</v>
      </c>
      <c r="BK87" s="99">
        <f>(IF((AN86&gt;AP86),1,0))+(IF((AN87&gt;AP87),1,0))+(IF((AN88&gt;AP88),1,0))+(IF((AR86&gt;AT86),1,0))+(IF((AR87&gt;AT87),1,0))+(IF((AR88&gt;AT88),1,0))+(IF((AV86&gt;AX86),1,0))+(IF((AV87&gt;AX87),1,0))+(IF((AV88&gt;AX88),1,0))+(IF((AZ86&gt;BB86),1,0))+(IF((AZ87&gt;BB87),1,0))+(IF((AZ88&gt;BB88),1,0))</f>
        <v>2</v>
      </c>
      <c r="BL87" s="98">
        <f>(IF((AN86&lt;AP86),1,0))+(IF((AN87&lt;AP87),1,0))+(IF((AN88&lt;AP88),1,0))+(IF((AR86&lt;AT86),1,0))+(IF((AR87&lt;AT87),1,0))+(IF((AR88&lt;AT88),1,0))+(IF((AV86&lt;AX86),1,0))+(IF((AV87&lt;AX87),1,0))+(IF((AV88&lt;AX88),1,0))+(IF((AZ86&lt;BB86),1,0))+(IF((AZ87&lt;BB87),1,0))+(IF((AZ88&lt;BB88),1,0))</f>
        <v>5</v>
      </c>
      <c r="BM87" s="97">
        <f>BK87-BL87</f>
        <v>-3</v>
      </c>
      <c r="BN87" s="96">
        <f>SUM(AN86:AN88,AR86:AR88,AV86:AV88,AZ86:AZ88)</f>
        <v>75</v>
      </c>
      <c r="BO87" s="96">
        <f>SUM(AP86:AP88,AT86:AT88,AX86:AX88,BB86:BB88)</f>
        <v>99</v>
      </c>
      <c r="BP87" s="95">
        <f>BN87-BO87</f>
        <v>-24</v>
      </c>
      <c r="BQ87" s="391">
        <f>(BI87-BJ87)*1000+(BM87)*100+BP87</f>
        <v>-1324</v>
      </c>
      <c r="BR87" s="392"/>
    </row>
    <row r="88" spans="2:74" ht="12" customHeight="1" thickBot="1" x14ac:dyDescent="0.2">
      <c r="B88" s="133"/>
      <c r="C88" s="175"/>
      <c r="D88" s="176" t="s">
        <v>127</v>
      </c>
      <c r="E88" s="71">
        <f>IF(O82="","",O82)</f>
        <v>11</v>
      </c>
      <c r="F88" s="69" t="str">
        <f t="shared" si="20"/>
        <v>-</v>
      </c>
      <c r="G88" s="70">
        <f>IF(M82="","",M82)</f>
        <v>15</v>
      </c>
      <c r="H88" s="494" t="str">
        <f>IF(J85="","",J85)</f>
        <v/>
      </c>
      <c r="I88" s="103">
        <f>IF(O85="","",O85)</f>
        <v>10</v>
      </c>
      <c r="J88" s="52" t="str">
        <f t="shared" si="22"/>
        <v>-</v>
      </c>
      <c r="K88" s="70">
        <f>IF(M85="","",M85)</f>
        <v>15</v>
      </c>
      <c r="L88" s="494" t="str">
        <f>IF(N85="","",N85)</f>
        <v>-</v>
      </c>
      <c r="M88" s="495"/>
      <c r="N88" s="480"/>
      <c r="O88" s="480"/>
      <c r="P88" s="481"/>
      <c r="Q88" s="34"/>
      <c r="R88" s="52" t="str">
        <f t="shared" si="17"/>
        <v/>
      </c>
      <c r="S88" s="68"/>
      <c r="T88" s="436"/>
      <c r="U88" s="6">
        <f>Z87</f>
        <v>1</v>
      </c>
      <c r="V88" s="7" t="s">
        <v>1</v>
      </c>
      <c r="W88" s="7">
        <f>AA87</f>
        <v>2</v>
      </c>
      <c r="X88" s="8" t="s">
        <v>0</v>
      </c>
      <c r="Y88" s="29"/>
      <c r="Z88" s="100"/>
      <c r="AA88" s="96"/>
      <c r="AB88" s="100"/>
      <c r="AC88" s="96"/>
      <c r="AD88" s="95"/>
      <c r="AE88" s="96"/>
      <c r="AF88" s="96"/>
      <c r="AG88" s="95"/>
      <c r="AH88" s="32"/>
      <c r="AI88" s="101"/>
      <c r="AJ88" s="101"/>
      <c r="AL88" s="185"/>
      <c r="AM88" s="176" t="s">
        <v>350</v>
      </c>
      <c r="AN88" s="71" t="str">
        <f>IF(AX82="","",AX82)</f>
        <v/>
      </c>
      <c r="AO88" s="69" t="str">
        <f t="shared" si="21"/>
        <v/>
      </c>
      <c r="AP88" s="70" t="str">
        <f>IF(AV82="","",AV82)</f>
        <v/>
      </c>
      <c r="AQ88" s="494" t="str">
        <f>IF(AS85="","",AS85)</f>
        <v/>
      </c>
      <c r="AR88" s="103">
        <f>IF(AX85="","",AX85)</f>
        <v>15</v>
      </c>
      <c r="AS88" s="52" t="str">
        <f t="shared" si="23"/>
        <v>-</v>
      </c>
      <c r="AT88" s="70">
        <f>IF(AV85="","",AV85)</f>
        <v>12</v>
      </c>
      <c r="AU88" s="494" t="str">
        <f>IF(AW85="","",AW85)</f>
        <v>-</v>
      </c>
      <c r="AV88" s="495"/>
      <c r="AW88" s="480"/>
      <c r="AX88" s="480"/>
      <c r="AY88" s="481"/>
      <c r="AZ88" s="34"/>
      <c r="BA88" s="52" t="str">
        <f t="shared" si="19"/>
        <v/>
      </c>
      <c r="BB88" s="68"/>
      <c r="BC88" s="436"/>
      <c r="BD88" s="6">
        <f>BI87</f>
        <v>1</v>
      </c>
      <c r="BE88" s="7" t="s">
        <v>1</v>
      </c>
      <c r="BF88" s="7">
        <f>BJ87</f>
        <v>2</v>
      </c>
      <c r="BG88" s="8" t="s">
        <v>0</v>
      </c>
      <c r="BH88" s="29"/>
      <c r="BI88" s="100"/>
      <c r="BJ88" s="96"/>
      <c r="BK88" s="100"/>
      <c r="BL88" s="96"/>
      <c r="BM88" s="95"/>
      <c r="BN88" s="96"/>
      <c r="BO88" s="96"/>
      <c r="BP88" s="95"/>
      <c r="BQ88" s="32"/>
      <c r="BR88" s="101"/>
    </row>
    <row r="89" spans="2:74" ht="12" customHeight="1" x14ac:dyDescent="0.15">
      <c r="B89" s="133"/>
      <c r="C89" s="158" t="s">
        <v>314</v>
      </c>
      <c r="D89" s="174" t="s">
        <v>312</v>
      </c>
      <c r="E89" s="54">
        <f>IF(S80="","",S80)</f>
        <v>6</v>
      </c>
      <c r="F89" s="52" t="str">
        <f t="shared" si="20"/>
        <v>-</v>
      </c>
      <c r="G89" s="51">
        <f>IF(Q80="","",Q80)</f>
        <v>15</v>
      </c>
      <c r="H89" s="393" t="str">
        <f>IF(T80="","",IF(T80="○","×",IF(T80="×","○")))</f>
        <v>×</v>
      </c>
      <c r="I89" s="53">
        <f>IF(S83="","",S83)</f>
        <v>12</v>
      </c>
      <c r="J89" s="56" t="str">
        <f t="shared" si="22"/>
        <v>-</v>
      </c>
      <c r="K89" s="51">
        <f>IF(Q83="","",Q83)</f>
        <v>15</v>
      </c>
      <c r="L89" s="393" t="str">
        <f>IF(T83="","",IF(T83="○","×",IF(T83="×","○")))</f>
        <v>×</v>
      </c>
      <c r="M89" s="57">
        <f>IF(S86="","",S86)</f>
        <v>8</v>
      </c>
      <c r="N89" s="52" t="str">
        <f>IF(M89="","","-")</f>
        <v>-</v>
      </c>
      <c r="O89" s="55">
        <f>IF(Q86="","",Q86)</f>
        <v>15</v>
      </c>
      <c r="P89" s="393" t="str">
        <f>IF(T86="","",IF(T86="○","×",IF(T86="×","○")))</f>
        <v>×</v>
      </c>
      <c r="Q89" s="446"/>
      <c r="R89" s="447"/>
      <c r="S89" s="447"/>
      <c r="T89" s="448"/>
      <c r="U89" s="428">
        <f>RANK(AH90,AH81:AH90)</f>
        <v>4</v>
      </c>
      <c r="V89" s="429"/>
      <c r="W89" s="429"/>
      <c r="X89" s="430"/>
      <c r="Y89" s="29"/>
      <c r="Z89" s="79"/>
      <c r="AA89" s="78"/>
      <c r="AB89" s="79"/>
      <c r="AC89" s="78"/>
      <c r="AD89" s="102"/>
      <c r="AE89" s="78"/>
      <c r="AF89" s="78"/>
      <c r="AG89" s="102"/>
      <c r="AH89" s="32"/>
      <c r="AI89" s="101"/>
      <c r="AJ89" s="101"/>
      <c r="AL89" s="187" t="s">
        <v>206</v>
      </c>
      <c r="AM89" s="184" t="s">
        <v>71</v>
      </c>
      <c r="AN89" s="54">
        <f>IF(BB80="","",BB80)</f>
        <v>7</v>
      </c>
      <c r="AO89" s="52" t="str">
        <f t="shared" si="21"/>
        <v>-</v>
      </c>
      <c r="AP89" s="51">
        <f>IF(AZ80="","",AZ80)</f>
        <v>15</v>
      </c>
      <c r="AQ89" s="393" t="str">
        <f>IF(BC80="","",IF(BC80="○","×",IF(BC80="×","○")))</f>
        <v>×</v>
      </c>
      <c r="AR89" s="53">
        <f>IF(BB83="","",BB83)</f>
        <v>8</v>
      </c>
      <c r="AS89" s="56" t="str">
        <f t="shared" si="23"/>
        <v>-</v>
      </c>
      <c r="AT89" s="51">
        <f>IF(AZ83="","",AZ83)</f>
        <v>15</v>
      </c>
      <c r="AU89" s="393" t="str">
        <f>IF(BC83="","",IF(BC83="○","×",IF(BC83="×","○")))</f>
        <v>×</v>
      </c>
      <c r="AV89" s="57">
        <f>IF(BB86="","",BB86)</f>
        <v>15</v>
      </c>
      <c r="AW89" s="52" t="str">
        <f>IF(AV89="","","-")</f>
        <v>-</v>
      </c>
      <c r="AX89" s="55">
        <f>IF(AZ86="","",AZ86)</f>
        <v>7</v>
      </c>
      <c r="AY89" s="393" t="str">
        <f>IF(BC86="","",IF(BC86="○","×",IF(BC86="×","○")))</f>
        <v>○</v>
      </c>
      <c r="AZ89" s="446"/>
      <c r="BA89" s="447"/>
      <c r="BB89" s="447"/>
      <c r="BC89" s="448"/>
      <c r="BD89" s="428">
        <f>RANK(BQ90,BQ81:BQ90)</f>
        <v>2</v>
      </c>
      <c r="BE89" s="429"/>
      <c r="BF89" s="429"/>
      <c r="BG89" s="430"/>
      <c r="BH89" s="29"/>
      <c r="BI89" s="79"/>
      <c r="BJ89" s="78"/>
      <c r="BK89" s="79"/>
      <c r="BL89" s="78"/>
      <c r="BM89" s="102"/>
      <c r="BN89" s="78"/>
      <c r="BO89" s="78"/>
      <c r="BP89" s="102"/>
      <c r="BQ89" s="32"/>
      <c r="BR89" s="101"/>
    </row>
    <row r="90" spans="2:74" ht="12" customHeight="1" x14ac:dyDescent="0.15">
      <c r="B90" s="133"/>
      <c r="C90" s="158" t="s">
        <v>313</v>
      </c>
      <c r="D90" s="174" t="s">
        <v>312</v>
      </c>
      <c r="E90" s="54">
        <f>IF(S81="","",S81)</f>
        <v>11</v>
      </c>
      <c r="F90" s="52" t="str">
        <f t="shared" si="20"/>
        <v>-</v>
      </c>
      <c r="G90" s="51">
        <f>IF(Q81="","",Q81)</f>
        <v>15</v>
      </c>
      <c r="H90" s="394" t="str">
        <f>IF(J87="","",J87)</f>
        <v>-</v>
      </c>
      <c r="I90" s="53">
        <f>IF(S84="","",S84)</f>
        <v>10</v>
      </c>
      <c r="J90" s="52" t="str">
        <f t="shared" si="22"/>
        <v>-</v>
      </c>
      <c r="K90" s="51">
        <f>IF(Q84="","",Q84)</f>
        <v>15</v>
      </c>
      <c r="L90" s="394" t="str">
        <f>IF(N87="","",N87)</f>
        <v/>
      </c>
      <c r="M90" s="53">
        <f>IF(S87="","",S87)</f>
        <v>6</v>
      </c>
      <c r="N90" s="52" t="str">
        <f>IF(M90="","","-")</f>
        <v>-</v>
      </c>
      <c r="O90" s="51">
        <f>IF(Q87="","",Q87)</f>
        <v>15</v>
      </c>
      <c r="P90" s="394" t="str">
        <f>IF(R87="","",R87)</f>
        <v>-</v>
      </c>
      <c r="Q90" s="449"/>
      <c r="R90" s="450"/>
      <c r="S90" s="450"/>
      <c r="T90" s="451"/>
      <c r="U90" s="388"/>
      <c r="V90" s="389"/>
      <c r="W90" s="389"/>
      <c r="X90" s="390"/>
      <c r="Y90" s="29"/>
      <c r="Z90" s="100">
        <f>COUNTIF(E89:T91,"○")</f>
        <v>0</v>
      </c>
      <c r="AA90" s="96">
        <f>COUNTIF(E89:T91,"×")</f>
        <v>3</v>
      </c>
      <c r="AB90" s="99">
        <f>(IF((E89&gt;G89),1,0))+(IF((E90&gt;G90),1,0))+(IF((E91&gt;G91),1,0))+(IF((I89&gt;K89),1,0))+(IF((I90&gt;K90),1,0))+(IF((I91&gt;K91),1,0))+(IF((M89&gt;O89),1,0))+(IF((M90&gt;O90),1,0))+(IF((M91&gt;O91),1,0))+(IF((Q89&gt;S89),1,0))+(IF((Q90&gt;S90),1,0))+(IF((Q91&gt;S91),1,0))</f>
        <v>0</v>
      </c>
      <c r="AC90" s="98">
        <f>(IF((E89&lt;G89),1,0))+(IF((E90&lt;G90),1,0))+(IF((E91&lt;G91),1,0))+(IF((I89&lt;K89),1,0))+(IF((I90&lt;K90),1,0))+(IF((I91&lt;K91),1,0))+(IF((M89&lt;O89),1,0))+(IF((M90&lt;O90),1,0))+(IF((M91&lt;O91),1,0))+(IF((Q89&lt;S89),1,0))+(IF((Q90&lt;S90),1,0))+(IF((Q91&lt;S91),1,0))</f>
        <v>6</v>
      </c>
      <c r="AD90" s="97">
        <f>AB90-AC90</f>
        <v>-6</v>
      </c>
      <c r="AE90" s="96">
        <f>SUM(E89:E91,I89:I91,M89:M91,Q89:Q91)</f>
        <v>53</v>
      </c>
      <c r="AF90" s="96">
        <f>SUM(G89:G91,K89:K91,O89:O91,S89:S91)</f>
        <v>90</v>
      </c>
      <c r="AG90" s="95">
        <f>AE90-AF90</f>
        <v>-37</v>
      </c>
      <c r="AH90" s="391">
        <f>(Z90-AA90)*1000+(AD90)*100+AG90</f>
        <v>-3637</v>
      </c>
      <c r="AI90" s="392"/>
      <c r="AJ90" s="217"/>
      <c r="AL90" s="187" t="s">
        <v>208</v>
      </c>
      <c r="AM90" s="184" t="s">
        <v>207</v>
      </c>
      <c r="AN90" s="54">
        <f>IF(BB81="","",BB81)</f>
        <v>19</v>
      </c>
      <c r="AO90" s="52" t="str">
        <f t="shared" si="21"/>
        <v>-</v>
      </c>
      <c r="AP90" s="51">
        <f>IF(AZ81="","",AZ81)</f>
        <v>21</v>
      </c>
      <c r="AQ90" s="394" t="str">
        <f>IF(AS87="","",AS87)</f>
        <v>-</v>
      </c>
      <c r="AR90" s="53">
        <f>IF(BB84="","",BB84)</f>
        <v>15</v>
      </c>
      <c r="AS90" s="52" t="str">
        <f t="shared" si="23"/>
        <v>-</v>
      </c>
      <c r="AT90" s="51">
        <f>IF(AZ84="","",AZ84)</f>
        <v>7</v>
      </c>
      <c r="AU90" s="394" t="str">
        <f>IF(AW87="","",AW87)</f>
        <v/>
      </c>
      <c r="AV90" s="53">
        <f>IF(BB87="","",BB87)</f>
        <v>15</v>
      </c>
      <c r="AW90" s="52" t="str">
        <f>IF(AV90="","","-")</f>
        <v>-</v>
      </c>
      <c r="AX90" s="51">
        <f>IF(AZ87="","",AZ87)</f>
        <v>9</v>
      </c>
      <c r="AY90" s="394" t="str">
        <f>IF(BA87="","",BA87)</f>
        <v>-</v>
      </c>
      <c r="AZ90" s="449"/>
      <c r="BA90" s="450"/>
      <c r="BB90" s="450"/>
      <c r="BC90" s="451"/>
      <c r="BD90" s="388"/>
      <c r="BE90" s="389"/>
      <c r="BF90" s="389"/>
      <c r="BG90" s="390"/>
      <c r="BH90" s="29"/>
      <c r="BI90" s="100">
        <f>COUNTIF(AN89:BC91,"○")</f>
        <v>1</v>
      </c>
      <c r="BJ90" s="96">
        <f>COUNTIF(AN89:BC91,"×")</f>
        <v>2</v>
      </c>
      <c r="BK90" s="99">
        <f>(IF((AN89&gt;AP89),1,0))+(IF((AN90&gt;AP90),1,0))+(IF((AN91&gt;AP91),1,0))+(IF((AR89&gt;AT89),1,0))+(IF((AR90&gt;AT90),1,0))+(IF((AR91&gt;AT91),1,0))+(IF((AV89&gt;AX89),1,0))+(IF((AV90&gt;AX90),1,0))+(IF((AV91&gt;AX91),1,0))+(IF((AZ89&gt;BB89),1,0))+(IF((AZ90&gt;BB90),1,0))+(IF((AZ91&gt;BB91),1,0))</f>
        <v>3</v>
      </c>
      <c r="BL90" s="98">
        <f>(IF((AN89&lt;AP89),1,0))+(IF((AN90&lt;AP90),1,0))+(IF((AN91&lt;AP91),1,0))+(IF((AR89&lt;AT89),1,0))+(IF((AR90&lt;AT90),1,0))+(IF((AR91&lt;AT91),1,0))+(IF((AV89&lt;AX89),1,0))+(IF((AV90&lt;AX90),1,0))+(IF((AV91&lt;AX91),1,0))+(IF((AZ89&lt;BB89),1,0))+(IF((AZ90&lt;BB90),1,0))+(IF((AZ91&lt;BB91),1,0))</f>
        <v>4</v>
      </c>
      <c r="BM90" s="97">
        <f>BK90-BL90</f>
        <v>-1</v>
      </c>
      <c r="BN90" s="96">
        <f>SUM(AN89:AN91,AR89:AR91,AV89:AV91,AZ89:AZ91)</f>
        <v>89</v>
      </c>
      <c r="BO90" s="96">
        <f>SUM(AP89:AP91,AT89:AT91,AX89:AX91,BB89:BB91)</f>
        <v>89</v>
      </c>
      <c r="BP90" s="95">
        <f>BN90-BO90</f>
        <v>0</v>
      </c>
      <c r="BQ90" s="391">
        <f>(BI90-BJ90)*1000+(BM90)*100+BP90</f>
        <v>-1100</v>
      </c>
      <c r="BR90" s="392"/>
    </row>
    <row r="91" spans="2:74" ht="12" customHeight="1" thickBot="1" x14ac:dyDescent="0.2">
      <c r="B91" s="133"/>
      <c r="C91" s="181"/>
      <c r="D91" s="182" t="s">
        <v>169</v>
      </c>
      <c r="E91" s="44" t="str">
        <f>IF(S82="","",S82)</f>
        <v/>
      </c>
      <c r="F91" s="42" t="str">
        <f t="shared" si="20"/>
        <v/>
      </c>
      <c r="G91" s="41" t="str">
        <f>IF(Q82="","",Q82)</f>
        <v/>
      </c>
      <c r="H91" s="395" t="str">
        <f>IF(J88="","",J88)</f>
        <v>-</v>
      </c>
      <c r="I91" s="43" t="str">
        <f>IF(S85="","",S85)</f>
        <v/>
      </c>
      <c r="J91" s="42" t="str">
        <f t="shared" si="22"/>
        <v/>
      </c>
      <c r="K91" s="41" t="str">
        <f>IF(Q85="","",Q85)</f>
        <v/>
      </c>
      <c r="L91" s="395" t="str">
        <f>IF(N88="","",N88)</f>
        <v/>
      </c>
      <c r="M91" s="43" t="str">
        <f>IF(S88="","",S88)</f>
        <v/>
      </c>
      <c r="N91" s="42" t="str">
        <f>IF(M91="","","-")</f>
        <v/>
      </c>
      <c r="O91" s="41" t="str">
        <f>IF(Q88="","",Q88)</f>
        <v/>
      </c>
      <c r="P91" s="395" t="str">
        <f>IF(R88="","",R88)</f>
        <v/>
      </c>
      <c r="Q91" s="452"/>
      <c r="R91" s="453"/>
      <c r="S91" s="453"/>
      <c r="T91" s="454"/>
      <c r="U91" s="9">
        <f>Z90</f>
        <v>0</v>
      </c>
      <c r="V91" s="10" t="s">
        <v>1</v>
      </c>
      <c r="W91" s="10">
        <f>AA90</f>
        <v>3</v>
      </c>
      <c r="X91" s="11" t="s">
        <v>0</v>
      </c>
      <c r="Y91" s="29"/>
      <c r="Z91" s="94"/>
      <c r="AA91" s="93"/>
      <c r="AB91" s="94"/>
      <c r="AC91" s="93"/>
      <c r="AD91" s="92"/>
      <c r="AE91" s="93"/>
      <c r="AF91" s="93"/>
      <c r="AG91" s="92"/>
      <c r="AH91" s="80"/>
      <c r="AI91" s="91"/>
      <c r="AJ91" s="91"/>
      <c r="AL91" s="190"/>
      <c r="AM91" s="191" t="s">
        <v>203</v>
      </c>
      <c r="AN91" s="44" t="str">
        <f>IF(BB82="","",BB82)</f>
        <v/>
      </c>
      <c r="AO91" s="42" t="str">
        <f t="shared" si="21"/>
        <v/>
      </c>
      <c r="AP91" s="41" t="str">
        <f>IF(AZ82="","",AZ82)</f>
        <v/>
      </c>
      <c r="AQ91" s="395" t="str">
        <f>IF(AS88="","",AS88)</f>
        <v>-</v>
      </c>
      <c r="AR91" s="43">
        <f>IF(BB85="","",BB85)</f>
        <v>10</v>
      </c>
      <c r="AS91" s="42" t="str">
        <f t="shared" si="23"/>
        <v>-</v>
      </c>
      <c r="AT91" s="41">
        <f>IF(AZ85="","",AZ85)</f>
        <v>15</v>
      </c>
      <c r="AU91" s="395" t="str">
        <f>IF(AW88="","",AW88)</f>
        <v/>
      </c>
      <c r="AV91" s="43" t="str">
        <f>IF(BB88="","",BB88)</f>
        <v/>
      </c>
      <c r="AW91" s="42" t="str">
        <f>IF(AV91="","","-")</f>
        <v/>
      </c>
      <c r="AX91" s="41" t="str">
        <f>IF(AZ88="","",AZ88)</f>
        <v/>
      </c>
      <c r="AY91" s="395" t="str">
        <f>IF(BA88="","",BA88)</f>
        <v/>
      </c>
      <c r="AZ91" s="452"/>
      <c r="BA91" s="453"/>
      <c r="BB91" s="453"/>
      <c r="BC91" s="454"/>
      <c r="BD91" s="9">
        <f>BI90</f>
        <v>1</v>
      </c>
      <c r="BE91" s="10" t="s">
        <v>1</v>
      </c>
      <c r="BF91" s="10">
        <f>BJ90</f>
        <v>2</v>
      </c>
      <c r="BG91" s="11" t="s">
        <v>0</v>
      </c>
      <c r="BH91" s="29"/>
      <c r="BI91" s="94"/>
      <c r="BJ91" s="93"/>
      <c r="BK91" s="94"/>
      <c r="BL91" s="93"/>
      <c r="BM91" s="92"/>
      <c r="BN91" s="93"/>
      <c r="BO91" s="93"/>
      <c r="BP91" s="92"/>
      <c r="BQ91" s="80"/>
      <c r="BR91" s="91"/>
    </row>
    <row r="92" spans="2:74" ht="12" customHeight="1" thickBot="1" x14ac:dyDescent="0.25">
      <c r="C92" s="142"/>
      <c r="D92" s="142"/>
      <c r="Z92" s="109"/>
      <c r="AA92" s="109"/>
      <c r="AB92" s="109"/>
      <c r="AC92" s="109"/>
      <c r="AL92" s="142"/>
      <c r="AM92" s="142"/>
    </row>
    <row r="93" spans="2:74" ht="12" customHeight="1" x14ac:dyDescent="0.15">
      <c r="B93" s="133"/>
      <c r="C93" s="522" t="s">
        <v>114</v>
      </c>
      <c r="D93" s="497"/>
      <c r="E93" s="455" t="str">
        <f>C95</f>
        <v>真木秀伍</v>
      </c>
      <c r="F93" s="421"/>
      <c r="G93" s="421"/>
      <c r="H93" s="422"/>
      <c r="I93" s="420" t="str">
        <f>C98</f>
        <v>野田将伸</v>
      </c>
      <c r="J93" s="421"/>
      <c r="K93" s="421"/>
      <c r="L93" s="422"/>
      <c r="M93" s="420" t="str">
        <f>C101</f>
        <v>西岡陸翔</v>
      </c>
      <c r="N93" s="421"/>
      <c r="O93" s="421"/>
      <c r="P93" s="422"/>
      <c r="Q93" s="420" t="str">
        <f>C104</f>
        <v>合田拳斗</v>
      </c>
      <c r="R93" s="421"/>
      <c r="S93" s="421"/>
      <c r="T93" s="423"/>
      <c r="U93" s="406" t="s">
        <v>3</v>
      </c>
      <c r="V93" s="407"/>
      <c r="W93" s="407"/>
      <c r="X93" s="408"/>
      <c r="Y93" s="29"/>
      <c r="Z93" s="411" t="s">
        <v>17</v>
      </c>
      <c r="AA93" s="413"/>
      <c r="AB93" s="411" t="s">
        <v>16</v>
      </c>
      <c r="AC93" s="412"/>
      <c r="AD93" s="413"/>
      <c r="AE93" s="414" t="s">
        <v>15</v>
      </c>
      <c r="AF93" s="415"/>
      <c r="AG93" s="416"/>
      <c r="AH93" s="29"/>
      <c r="AI93" s="29"/>
      <c r="AJ93" s="29"/>
      <c r="AL93" s="496" t="s">
        <v>115</v>
      </c>
      <c r="AM93" s="497"/>
      <c r="AN93" s="455" t="str">
        <f>AL95</f>
        <v>藤井祐輔</v>
      </c>
      <c r="AO93" s="421"/>
      <c r="AP93" s="421"/>
      <c r="AQ93" s="422"/>
      <c r="AR93" s="420" t="str">
        <f>AL98</f>
        <v>下元颯太</v>
      </c>
      <c r="AS93" s="421"/>
      <c r="AT93" s="421"/>
      <c r="AU93" s="422"/>
      <c r="AV93" s="420" t="str">
        <f>AL101</f>
        <v>真木綾明</v>
      </c>
      <c r="AW93" s="421"/>
      <c r="AX93" s="421"/>
      <c r="AY93" s="422"/>
      <c r="AZ93" s="420" t="str">
        <f>AL104</f>
        <v>安田春二</v>
      </c>
      <c r="BA93" s="421"/>
      <c r="BB93" s="421"/>
      <c r="BC93" s="422"/>
      <c r="BD93" s="420" t="str">
        <f>AL107</f>
        <v>大西快颯</v>
      </c>
      <c r="BE93" s="421"/>
      <c r="BF93" s="421"/>
      <c r="BG93" s="422"/>
      <c r="BH93" s="406" t="s">
        <v>3</v>
      </c>
      <c r="BI93" s="407"/>
      <c r="BJ93" s="407"/>
      <c r="BK93" s="408"/>
      <c r="BL93" s="67"/>
      <c r="BM93" s="409" t="s">
        <v>17</v>
      </c>
      <c r="BN93" s="410"/>
      <c r="BO93" s="411" t="s">
        <v>16</v>
      </c>
      <c r="BP93" s="412"/>
      <c r="BQ93" s="413"/>
      <c r="BR93" s="414" t="s">
        <v>15</v>
      </c>
      <c r="BS93" s="415"/>
      <c r="BT93" s="416"/>
      <c r="BU93" s="90"/>
      <c r="BV93" s="90"/>
    </row>
    <row r="94" spans="2:74" ht="12" customHeight="1" thickBot="1" x14ac:dyDescent="0.2">
      <c r="B94" s="133"/>
      <c r="C94" s="523"/>
      <c r="D94" s="499"/>
      <c r="E94" s="489" t="str">
        <f>C96</f>
        <v>五味祥子</v>
      </c>
      <c r="F94" s="425"/>
      <c r="G94" s="425"/>
      <c r="H94" s="426"/>
      <c r="I94" s="424" t="str">
        <f>C99</f>
        <v>安岡萌々香</v>
      </c>
      <c r="J94" s="425"/>
      <c r="K94" s="425"/>
      <c r="L94" s="426"/>
      <c r="M94" s="424" t="str">
        <f>C102</f>
        <v>三松直美</v>
      </c>
      <c r="N94" s="425"/>
      <c r="O94" s="425"/>
      <c r="P94" s="426"/>
      <c r="Q94" s="424" t="str">
        <f>C105</f>
        <v>久瀬美里</v>
      </c>
      <c r="R94" s="425"/>
      <c r="S94" s="425"/>
      <c r="T94" s="427"/>
      <c r="U94" s="417" t="s">
        <v>2</v>
      </c>
      <c r="V94" s="418"/>
      <c r="W94" s="418"/>
      <c r="X94" s="419"/>
      <c r="Y94" s="29"/>
      <c r="Z94" s="77" t="s">
        <v>14</v>
      </c>
      <c r="AA94" s="76" t="s">
        <v>0</v>
      </c>
      <c r="AB94" s="77" t="s">
        <v>18</v>
      </c>
      <c r="AC94" s="76" t="s">
        <v>13</v>
      </c>
      <c r="AD94" s="75" t="s">
        <v>12</v>
      </c>
      <c r="AE94" s="76" t="s">
        <v>18</v>
      </c>
      <c r="AF94" s="76" t="s">
        <v>13</v>
      </c>
      <c r="AG94" s="75" t="s">
        <v>12</v>
      </c>
      <c r="AH94" s="29"/>
      <c r="AI94" s="29"/>
      <c r="AJ94" s="29"/>
      <c r="AL94" s="498"/>
      <c r="AM94" s="499"/>
      <c r="AN94" s="489" t="str">
        <f>AL96</f>
        <v>辰野真弓</v>
      </c>
      <c r="AO94" s="425"/>
      <c r="AP94" s="425"/>
      <c r="AQ94" s="426"/>
      <c r="AR94" s="424" t="str">
        <f>AL99</f>
        <v>市山日向子</v>
      </c>
      <c r="AS94" s="425"/>
      <c r="AT94" s="425"/>
      <c r="AU94" s="426"/>
      <c r="AV94" s="424" t="str">
        <f>AL102</f>
        <v>真木ほのか</v>
      </c>
      <c r="AW94" s="425"/>
      <c r="AX94" s="425"/>
      <c r="AY94" s="426"/>
      <c r="AZ94" s="424" t="str">
        <f>AL105</f>
        <v>松本沙織</v>
      </c>
      <c r="BA94" s="425"/>
      <c r="BB94" s="425"/>
      <c r="BC94" s="426"/>
      <c r="BD94" s="424" t="str">
        <f>AL108</f>
        <v>早水穂波</v>
      </c>
      <c r="BE94" s="425"/>
      <c r="BF94" s="425"/>
      <c r="BG94" s="426"/>
      <c r="BH94" s="417" t="s">
        <v>2</v>
      </c>
      <c r="BI94" s="418"/>
      <c r="BJ94" s="418"/>
      <c r="BK94" s="419"/>
      <c r="BL94" s="67"/>
      <c r="BM94" s="77" t="s">
        <v>14</v>
      </c>
      <c r="BN94" s="76" t="s">
        <v>0</v>
      </c>
      <c r="BO94" s="77" t="s">
        <v>18</v>
      </c>
      <c r="BP94" s="76" t="s">
        <v>13</v>
      </c>
      <c r="BQ94" s="75" t="s">
        <v>12</v>
      </c>
      <c r="BR94" s="76" t="s">
        <v>18</v>
      </c>
      <c r="BS94" s="76" t="s">
        <v>13</v>
      </c>
      <c r="BT94" s="75" t="s">
        <v>12</v>
      </c>
      <c r="BU94" s="90"/>
      <c r="BV94" s="90"/>
    </row>
    <row r="95" spans="2:74" ht="12" customHeight="1" x14ac:dyDescent="0.15">
      <c r="B95" s="133"/>
      <c r="C95" s="173" t="s">
        <v>325</v>
      </c>
      <c r="D95" s="174" t="s">
        <v>335</v>
      </c>
      <c r="E95" s="475"/>
      <c r="F95" s="476"/>
      <c r="G95" s="476"/>
      <c r="H95" s="477"/>
      <c r="I95" s="105">
        <v>17</v>
      </c>
      <c r="J95" s="52" t="str">
        <f>IF(I95="","","-")</f>
        <v>-</v>
      </c>
      <c r="K95" s="60">
        <v>15</v>
      </c>
      <c r="L95" s="438" t="str">
        <f>IF(I95&lt;&gt;"",IF(I95&gt;K95,IF(I96&gt;K96,"○",IF(I97&gt;K97,"○","×")),IF(I96&gt;K96,IF(I97&gt;K97,"○","×"),"×")),"")</f>
        <v>○</v>
      </c>
      <c r="M95" s="30">
        <v>15</v>
      </c>
      <c r="N95" s="74" t="str">
        <f t="shared" ref="N95:N100" si="24">IF(M95="","","-")</f>
        <v>-</v>
      </c>
      <c r="O95" s="73">
        <v>11</v>
      </c>
      <c r="P95" s="438" t="str">
        <f>IF(M95&lt;&gt;"",IF(M95&gt;O95,IF(M96&gt;O96,"○",IF(M97&gt;O97,"○","×")),IF(M96&gt;O96,IF(M97&gt;O97,"○","×"),"×")),"")</f>
        <v>○</v>
      </c>
      <c r="Q95" s="104">
        <v>16</v>
      </c>
      <c r="R95" s="74" t="str">
        <f t="shared" ref="R95:R103" si="25">IF(Q95="","","-")</f>
        <v>-</v>
      </c>
      <c r="S95" s="60">
        <v>14</v>
      </c>
      <c r="T95" s="439" t="str">
        <f>IF(Q95&lt;&gt;"",IF(Q95&gt;S95,IF(Q96&gt;S96,"○",IF(Q97&gt;S97,"○","×")),IF(Q96&gt;S96,IF(Q97&gt;S97,"○","×"),"×")),"")</f>
        <v>○</v>
      </c>
      <c r="U95" s="428">
        <f>RANK(AH96,AH96:AH105)</f>
        <v>1</v>
      </c>
      <c r="V95" s="429"/>
      <c r="W95" s="429"/>
      <c r="X95" s="430"/>
      <c r="Y95" s="29"/>
      <c r="Z95" s="100"/>
      <c r="AA95" s="96"/>
      <c r="AB95" s="79"/>
      <c r="AC95" s="78"/>
      <c r="AD95" s="102"/>
      <c r="AE95" s="96"/>
      <c r="AF95" s="96"/>
      <c r="AG95" s="95"/>
      <c r="AH95" s="29"/>
      <c r="AI95" s="29"/>
      <c r="AJ95" s="29"/>
      <c r="AL95" s="204" t="s">
        <v>197</v>
      </c>
      <c r="AM95" s="205" t="s">
        <v>199</v>
      </c>
      <c r="AN95" s="475"/>
      <c r="AO95" s="476"/>
      <c r="AP95" s="476"/>
      <c r="AQ95" s="477"/>
      <c r="AR95" s="83">
        <v>15</v>
      </c>
      <c r="AS95" s="52" t="str">
        <f>IF(AR95="","","-")</f>
        <v>-</v>
      </c>
      <c r="AT95" s="82">
        <v>4</v>
      </c>
      <c r="AU95" s="438" t="str">
        <f>IF(AR95&lt;&gt;"",IF(AR95&gt;AT95,IF(AR96&gt;AT96,"○",IF(AR97&gt;AT97,"○","×")),IF(AR96&gt;AT96,IF(AR97&gt;AT97,"○","×"),"×")),"")</f>
        <v>○</v>
      </c>
      <c r="AV95" s="83">
        <v>11</v>
      </c>
      <c r="AW95" s="74"/>
      <c r="AX95" s="89">
        <v>15</v>
      </c>
      <c r="AY95" s="438" t="str">
        <f>IF(AV95&lt;&gt;"",IF(AV95&gt;AX95,IF(AV96&gt;AX96,"○",IF(AV97&gt;AX97,"○","×")),IF(AV96&gt;AX96,IF(AV97&gt;AX97,"○","×"),"×")),"")</f>
        <v>×</v>
      </c>
      <c r="AZ95" s="83">
        <v>16</v>
      </c>
      <c r="BA95" s="74" t="str">
        <f t="shared" ref="BA95:BA103" si="26">IF(AZ95="","","-")</f>
        <v>-</v>
      </c>
      <c r="BB95" s="89">
        <v>14</v>
      </c>
      <c r="BC95" s="438" t="str">
        <f>IF(AZ95&lt;&gt;"",IF(AZ95&gt;BB95,IF(AZ96&gt;BB96,"○",IF(AZ97&gt;BB97,"○","×")),IF(AZ96&gt;BB96,IF(AZ97&gt;BB97,"○","×"),"×")),"")</f>
        <v>○</v>
      </c>
      <c r="BD95" s="83">
        <v>15</v>
      </c>
      <c r="BE95" s="74" t="str">
        <f t="shared" ref="BE95:BE106" si="27">IF(BD95="","","-")</f>
        <v>-</v>
      </c>
      <c r="BF95" s="89">
        <v>11</v>
      </c>
      <c r="BG95" s="439" t="str">
        <f>IF(BD95&lt;&gt;"",IF(BD95&gt;BF95,IF(BD96&gt;BF96,"○",IF(BD97&gt;BF97,"○","×")),IF(BD96&gt;BF96,IF(BD97&gt;BF97,"○","×"),"×")),"")</f>
        <v>○</v>
      </c>
      <c r="BH95" s="428">
        <f>RANK(BU96,BU95:BU108)</f>
        <v>2</v>
      </c>
      <c r="BI95" s="429"/>
      <c r="BJ95" s="429"/>
      <c r="BK95" s="430"/>
      <c r="BL95" s="67"/>
      <c r="BM95" s="50"/>
      <c r="BN95" s="46"/>
      <c r="BO95" s="49"/>
      <c r="BP95" s="48"/>
      <c r="BQ95" s="45"/>
      <c r="BR95" s="46"/>
      <c r="BS95" s="46"/>
      <c r="BT95" s="45"/>
      <c r="BU95" s="81"/>
      <c r="BV95" s="81"/>
    </row>
    <row r="96" spans="2:74" ht="12" customHeight="1" x14ac:dyDescent="0.15">
      <c r="B96" s="133"/>
      <c r="C96" s="173" t="s">
        <v>324</v>
      </c>
      <c r="D96" s="174" t="s">
        <v>335</v>
      </c>
      <c r="E96" s="478"/>
      <c r="F96" s="450"/>
      <c r="G96" s="450"/>
      <c r="H96" s="464"/>
      <c r="I96" s="30">
        <v>15</v>
      </c>
      <c r="J96" s="52" t="str">
        <f>IF(I96="","","-")</f>
        <v>-</v>
      </c>
      <c r="K96" s="72">
        <v>13</v>
      </c>
      <c r="L96" s="432"/>
      <c r="M96" s="30">
        <v>9</v>
      </c>
      <c r="N96" s="52" t="str">
        <f t="shared" si="24"/>
        <v>-</v>
      </c>
      <c r="O96" s="60">
        <v>15</v>
      </c>
      <c r="P96" s="432"/>
      <c r="Q96" s="30">
        <v>9</v>
      </c>
      <c r="R96" s="52" t="str">
        <f t="shared" si="25"/>
        <v>-</v>
      </c>
      <c r="S96" s="60">
        <v>15</v>
      </c>
      <c r="T96" s="435"/>
      <c r="U96" s="388"/>
      <c r="V96" s="389"/>
      <c r="W96" s="389"/>
      <c r="X96" s="390"/>
      <c r="Y96" s="29"/>
      <c r="Z96" s="100">
        <f>COUNTIF(E95:T97,"○")</f>
        <v>3</v>
      </c>
      <c r="AA96" s="96">
        <f>COUNTIF(E95:T97,"×")</f>
        <v>0</v>
      </c>
      <c r="AB96" s="99">
        <f>(IF((E95&gt;G95),1,0))+(IF((E96&gt;G96),1,0))+(IF((E97&gt;G97),1,0))+(IF((I95&gt;K95),1,0))+(IF((I96&gt;K96),1,0))+(IF((I97&gt;K97),1,0))+(IF((M95&gt;O95),1,0))+(IF((M96&gt;O96),1,0))+(IF((M97&gt;O97),1,0))+(IF((Q95&gt;S95),1,0))+(IF((Q96&gt;S96),1,0))+(IF((Q97&gt;S97),1,0))</f>
        <v>6</v>
      </c>
      <c r="AC96" s="98">
        <f>(IF((E95&lt;G95),1,0))+(IF((E96&lt;G96),1,0))+(IF((E97&lt;G97),1,0))+(IF((I95&lt;K95),1,0))+(IF((I96&lt;K96),1,0))+(IF((I97&lt;K97),1,0))+(IF((M95&lt;O95),1,0))+(IF((M96&lt;O96),1,0))+(IF((M97&lt;O97),1,0))+(IF((Q95&lt;S95),1,0))+(IF((Q96&lt;S96),1,0))+(IF((Q97&lt;S97),1,0))</f>
        <v>2</v>
      </c>
      <c r="AD96" s="97">
        <f>AB96-AC96</f>
        <v>4</v>
      </c>
      <c r="AE96" s="96">
        <f>SUM(E95:E97,I95:I97,M95:M97,Q95:Q97)</f>
        <v>111</v>
      </c>
      <c r="AF96" s="96">
        <f>SUM(G95:G97,K95:K97,O95:O97,S95:S97)</f>
        <v>102</v>
      </c>
      <c r="AG96" s="95">
        <f>AE96-AF96</f>
        <v>9</v>
      </c>
      <c r="AH96" s="391">
        <f>(Z96-AA96)*1000+(AD96)*100+AG96</f>
        <v>3409</v>
      </c>
      <c r="AI96" s="392"/>
      <c r="AJ96" s="217"/>
      <c r="AL96" s="204" t="s">
        <v>196</v>
      </c>
      <c r="AM96" s="205" t="s">
        <v>195</v>
      </c>
      <c r="AN96" s="478"/>
      <c r="AO96" s="450"/>
      <c r="AP96" s="450"/>
      <c r="AQ96" s="464"/>
      <c r="AR96" s="83">
        <v>15</v>
      </c>
      <c r="AS96" s="52" t="str">
        <f>IF(AR96="","","-")</f>
        <v>-</v>
      </c>
      <c r="AT96" s="88">
        <v>12</v>
      </c>
      <c r="AU96" s="432"/>
      <c r="AV96" s="83">
        <v>12</v>
      </c>
      <c r="AW96" s="52"/>
      <c r="AX96" s="82">
        <v>15</v>
      </c>
      <c r="AY96" s="432"/>
      <c r="AZ96" s="83">
        <v>14</v>
      </c>
      <c r="BA96" s="52" t="str">
        <f t="shared" si="26"/>
        <v>-</v>
      </c>
      <c r="BB96" s="82">
        <v>16</v>
      </c>
      <c r="BC96" s="432"/>
      <c r="BD96" s="83">
        <v>15</v>
      </c>
      <c r="BE96" s="52" t="str">
        <f t="shared" si="27"/>
        <v>-</v>
      </c>
      <c r="BF96" s="82">
        <v>9</v>
      </c>
      <c r="BG96" s="435"/>
      <c r="BH96" s="388"/>
      <c r="BI96" s="389"/>
      <c r="BJ96" s="389"/>
      <c r="BK96" s="390"/>
      <c r="BL96" s="67"/>
      <c r="BM96" s="50">
        <f>COUNTIF(AN95:BG97,"○")</f>
        <v>3</v>
      </c>
      <c r="BN96" s="46">
        <f>COUNTIF(AN95:BG97,"×")</f>
        <v>1</v>
      </c>
      <c r="BO96" s="49">
        <f>(IF((AN95&gt;AP95),1,0))+(IF((AN96&gt;AP96),1,0))+(IF((AN97&gt;AP97),1,0))+(IF((AR95&gt;AT95),1,0))+(IF((AR96&gt;AT96),1,0))+(IF((AR97&gt;AT97),1,0))+(IF((AV95&gt;AX95),1,0))+(IF((AV96&gt;AX96),1,0))+(IF((AV97&gt;AX97),1,0))+(IF((AZ95&gt;BB95),1,0))+(IF((AZ96&gt;BB96),1,0))+(IF((AZ97&gt;BB97),1,0))+(IF((BD95&gt;BF95),1,0))+(IF((BD96&gt;BF96),1,0))+(IF((BD97&gt;BF97),1,0))</f>
        <v>6</v>
      </c>
      <c r="BP96" s="48">
        <f>(IF((AN95&lt;AP95),1,0))+(IF((AN96&lt;AP96),1,0))+(IF((AN97&lt;AP97),1,0))+(IF((AR95&lt;AT95),1,0))+(IF((AR96&lt;AT96),1,0))+(IF((AR97&lt;AT97),1,0))+(IF((AV95&lt;AX95),1,0))+(IF((AV96&lt;AX96),1,0))+(IF((AV97&lt;AX97),1,0))+(IF((AZ95&lt;BB95),1,0))+(IF((AZ96&lt;BB96),1,0))+(IF((AZ97&lt;BB97),1,0))+(IF((BD95&lt;BF95),1,0))+(IF((BD96&lt;BF96),1,0))+(IF((BD97&lt;BF97),1,0))</f>
        <v>3</v>
      </c>
      <c r="BQ96" s="47">
        <f>BO96-BP96</f>
        <v>3</v>
      </c>
      <c r="BR96" s="46">
        <f>SUM(AN95:AN97,AR95:AR97,AV95:AV97,AZ95:AZ97,BD95:BD97)</f>
        <v>128</v>
      </c>
      <c r="BS96" s="46">
        <f>SUM(AP95:AP97,AT95:AT97,AX95:AX97,BB95:BB97,BF95:BF97)</f>
        <v>108</v>
      </c>
      <c r="BT96" s="45">
        <f>BR96-BS96</f>
        <v>20</v>
      </c>
      <c r="BU96" s="391">
        <f>(BM96-BN96)*1000+(BQ96)*100+BT96</f>
        <v>2320</v>
      </c>
      <c r="BV96" s="392"/>
    </row>
    <row r="97" spans="2:74" ht="12" customHeight="1" thickBot="1" x14ac:dyDescent="0.2">
      <c r="B97" s="133"/>
      <c r="C97" s="175"/>
      <c r="D97" s="176" t="s">
        <v>230</v>
      </c>
      <c r="E97" s="479"/>
      <c r="F97" s="480"/>
      <c r="G97" s="480"/>
      <c r="H97" s="481"/>
      <c r="I97" s="34"/>
      <c r="J97" s="52" t="str">
        <f>IF(I97="","","-")</f>
        <v/>
      </c>
      <c r="K97" s="68"/>
      <c r="L97" s="433"/>
      <c r="M97" s="34">
        <v>15</v>
      </c>
      <c r="N97" s="69" t="str">
        <f t="shared" si="24"/>
        <v>-</v>
      </c>
      <c r="O97" s="68">
        <v>11</v>
      </c>
      <c r="P97" s="432"/>
      <c r="Q97" s="34">
        <v>15</v>
      </c>
      <c r="R97" s="69" t="str">
        <f t="shared" si="25"/>
        <v>-</v>
      </c>
      <c r="S97" s="68">
        <v>8</v>
      </c>
      <c r="T97" s="435"/>
      <c r="U97" s="6">
        <f>Z96</f>
        <v>3</v>
      </c>
      <c r="V97" s="7" t="s">
        <v>1</v>
      </c>
      <c r="W97" s="7">
        <f>AA96</f>
        <v>0</v>
      </c>
      <c r="X97" s="8" t="s">
        <v>0</v>
      </c>
      <c r="Y97" s="29"/>
      <c r="Z97" s="100"/>
      <c r="AA97" s="96"/>
      <c r="AB97" s="100"/>
      <c r="AC97" s="96"/>
      <c r="AD97" s="95"/>
      <c r="AE97" s="96"/>
      <c r="AF97" s="96"/>
      <c r="AG97" s="95"/>
      <c r="AH97" s="32"/>
      <c r="AI97" s="101"/>
      <c r="AJ97" s="101"/>
      <c r="AL97" s="206"/>
      <c r="AM97" s="207" t="s">
        <v>198</v>
      </c>
      <c r="AN97" s="479"/>
      <c r="AO97" s="480"/>
      <c r="AP97" s="480"/>
      <c r="AQ97" s="481"/>
      <c r="AR97" s="87"/>
      <c r="AS97" s="52" t="str">
        <f>IF(AR97="","","-")</f>
        <v/>
      </c>
      <c r="AT97" s="86"/>
      <c r="AU97" s="433"/>
      <c r="AV97" s="87"/>
      <c r="AW97" s="69"/>
      <c r="AX97" s="86"/>
      <c r="AY97" s="432"/>
      <c r="AZ97" s="83">
        <v>15</v>
      </c>
      <c r="BA97" s="52" t="str">
        <f t="shared" si="26"/>
        <v>-</v>
      </c>
      <c r="BB97" s="82">
        <v>12</v>
      </c>
      <c r="BC97" s="432"/>
      <c r="BD97" s="83"/>
      <c r="BE97" s="52" t="str">
        <f t="shared" si="27"/>
        <v/>
      </c>
      <c r="BF97" s="82"/>
      <c r="BG97" s="435"/>
      <c r="BH97" s="6">
        <f>BM96</f>
        <v>3</v>
      </c>
      <c r="BI97" s="7" t="s">
        <v>1</v>
      </c>
      <c r="BJ97" s="7">
        <f>BN96</f>
        <v>1</v>
      </c>
      <c r="BK97" s="8" t="s">
        <v>0</v>
      </c>
      <c r="BL97" s="67"/>
      <c r="BM97" s="50"/>
      <c r="BN97" s="46"/>
      <c r="BO97" s="49"/>
      <c r="BP97" s="48"/>
      <c r="BQ97" s="45"/>
      <c r="BR97" s="46"/>
      <c r="BS97" s="46"/>
      <c r="BT97" s="45"/>
      <c r="BU97" s="33"/>
      <c r="BV97" s="32"/>
    </row>
    <row r="98" spans="2:74" ht="12" customHeight="1" x14ac:dyDescent="0.15">
      <c r="B98" s="133"/>
      <c r="C98" s="177" t="s">
        <v>311</v>
      </c>
      <c r="D98" s="174" t="s">
        <v>343</v>
      </c>
      <c r="E98" s="54">
        <f>IF(K95="","",K95)</f>
        <v>15</v>
      </c>
      <c r="F98" s="52" t="str">
        <f t="shared" ref="F98:F106" si="28">IF(E98="","","-")</f>
        <v>-</v>
      </c>
      <c r="G98" s="51">
        <f>IF(I95="","",I95)</f>
        <v>17</v>
      </c>
      <c r="H98" s="393" t="str">
        <f>IF(L95="","",IF(L95="○","×",IF(L95="×","○")))</f>
        <v>×</v>
      </c>
      <c r="I98" s="446"/>
      <c r="J98" s="447"/>
      <c r="K98" s="447"/>
      <c r="L98" s="463"/>
      <c r="M98" s="30">
        <v>15</v>
      </c>
      <c r="N98" s="52" t="str">
        <f t="shared" si="24"/>
        <v>-</v>
      </c>
      <c r="O98" s="60">
        <v>11</v>
      </c>
      <c r="P98" s="437" t="str">
        <f>IF(M98&lt;&gt;"",IF(M98&gt;O98,IF(M99&gt;O99,"○",IF(M100&gt;O100,"○","×")),IF(M99&gt;O99,IF(M100&gt;O100,"○","×"),"×")),"")</f>
        <v>○</v>
      </c>
      <c r="Q98" s="30">
        <v>15</v>
      </c>
      <c r="R98" s="52" t="str">
        <f t="shared" si="25"/>
        <v>-</v>
      </c>
      <c r="S98" s="60">
        <v>11</v>
      </c>
      <c r="T98" s="434" t="str">
        <f>IF(Q98&lt;&gt;"",IF(Q98&gt;S98,IF(Q99&gt;S99,"○",IF(Q100&gt;S100,"○","×")),IF(Q99&gt;S99,IF(Q100&gt;S100,"○","×"),"×")),"")</f>
        <v>○</v>
      </c>
      <c r="U98" s="428">
        <f>RANK(AH99,AH96:AH105)</f>
        <v>2</v>
      </c>
      <c r="V98" s="429"/>
      <c r="W98" s="429"/>
      <c r="X98" s="430"/>
      <c r="Y98" s="29"/>
      <c r="Z98" s="79"/>
      <c r="AA98" s="78"/>
      <c r="AB98" s="79"/>
      <c r="AC98" s="78"/>
      <c r="AD98" s="102"/>
      <c r="AE98" s="78"/>
      <c r="AF98" s="78"/>
      <c r="AG98" s="102"/>
      <c r="AH98" s="32"/>
      <c r="AI98" s="101"/>
      <c r="AJ98" s="101"/>
      <c r="AL98" s="204" t="s">
        <v>317</v>
      </c>
      <c r="AM98" s="208" t="s">
        <v>316</v>
      </c>
      <c r="AN98" s="54">
        <f>IF(AT95="","",AT95)</f>
        <v>4</v>
      </c>
      <c r="AO98" s="52" t="str">
        <f t="shared" ref="AO98:AO109" si="29">IF(AN98="","","-")</f>
        <v>-</v>
      </c>
      <c r="AP98" s="51">
        <f>IF(AR95="","",AR95)</f>
        <v>15</v>
      </c>
      <c r="AQ98" s="393" t="str">
        <f>IF(AU95="","",IF(AU95="○","×",IF(AU95="×","○")))</f>
        <v>×</v>
      </c>
      <c r="AR98" s="446"/>
      <c r="AS98" s="447"/>
      <c r="AT98" s="447"/>
      <c r="AU98" s="463"/>
      <c r="AV98" s="83">
        <v>13</v>
      </c>
      <c r="AW98" s="52"/>
      <c r="AX98" s="82">
        <v>15</v>
      </c>
      <c r="AY98" s="437" t="str">
        <f>IF(AV98&lt;&gt;"",IF(AV98&gt;AX98,IF(AV99&gt;AX99,"○",IF(AV100&gt;AX100,"○","×")),IF(AV99&gt;AX99,IF(AV100&gt;AX100,"○","×"),"×")),"")</f>
        <v>○</v>
      </c>
      <c r="AZ98" s="85">
        <v>15</v>
      </c>
      <c r="BA98" s="56" t="str">
        <f t="shared" si="26"/>
        <v>-</v>
      </c>
      <c r="BB98" s="84">
        <v>9</v>
      </c>
      <c r="BC98" s="437" t="str">
        <f>IF(AZ98&lt;&gt;"",IF(AZ98&gt;BB98,IF(AZ99&gt;BB99,"○",IF(AZ100&gt;BB100,"○","×")),IF(AZ99&gt;BB99,IF(AZ100&gt;BB100,"○","×"),"×")),"")</f>
        <v>○</v>
      </c>
      <c r="BD98" s="85">
        <v>15</v>
      </c>
      <c r="BE98" s="56" t="str">
        <f t="shared" si="27"/>
        <v>-</v>
      </c>
      <c r="BF98" s="84">
        <v>13</v>
      </c>
      <c r="BG98" s="434" t="str">
        <f>IF(BD98&lt;&gt;"",IF(BD98&gt;BF98,IF(BD99&gt;BF99,"○",IF(BD100&gt;BF100,"○","×")),IF(BD99&gt;BF99,IF(BD100&gt;BF100,"○","×"),"×")),"")</f>
        <v>○</v>
      </c>
      <c r="BH98" s="428">
        <f>RANK(BU99,BU95:BU108)</f>
        <v>3</v>
      </c>
      <c r="BI98" s="429"/>
      <c r="BJ98" s="429"/>
      <c r="BK98" s="430"/>
      <c r="BL98" s="67"/>
      <c r="BM98" s="66"/>
      <c r="BN98" s="63"/>
      <c r="BO98" s="65"/>
      <c r="BP98" s="64"/>
      <c r="BQ98" s="62"/>
      <c r="BR98" s="63"/>
      <c r="BS98" s="63"/>
      <c r="BT98" s="62"/>
      <c r="BU98" s="33"/>
      <c r="BV98" s="32"/>
    </row>
    <row r="99" spans="2:74" ht="12" customHeight="1" x14ac:dyDescent="0.15">
      <c r="B99" s="133"/>
      <c r="C99" s="158" t="s">
        <v>310</v>
      </c>
      <c r="D99" s="174" t="s">
        <v>342</v>
      </c>
      <c r="E99" s="54">
        <f>IF(K96="","",K96)</f>
        <v>13</v>
      </c>
      <c r="F99" s="52" t="str">
        <f t="shared" si="28"/>
        <v>-</v>
      </c>
      <c r="G99" s="51">
        <f>IF(I96="","",I96)</f>
        <v>15</v>
      </c>
      <c r="H99" s="394" t="str">
        <f>IF(J96="","",J96)</f>
        <v>-</v>
      </c>
      <c r="I99" s="449"/>
      <c r="J99" s="450"/>
      <c r="K99" s="450"/>
      <c r="L99" s="464"/>
      <c r="M99" s="30">
        <v>15</v>
      </c>
      <c r="N99" s="52" t="str">
        <f t="shared" si="24"/>
        <v>-</v>
      </c>
      <c r="O99" s="60">
        <v>12</v>
      </c>
      <c r="P99" s="432"/>
      <c r="Q99" s="30">
        <v>16</v>
      </c>
      <c r="R99" s="52" t="str">
        <f t="shared" si="25"/>
        <v>-</v>
      </c>
      <c r="S99" s="60">
        <v>14</v>
      </c>
      <c r="T99" s="435"/>
      <c r="U99" s="388"/>
      <c r="V99" s="389"/>
      <c r="W99" s="389"/>
      <c r="X99" s="390"/>
      <c r="Y99" s="29"/>
      <c r="Z99" s="100">
        <f>COUNTIF(E98:T100,"○")</f>
        <v>2</v>
      </c>
      <c r="AA99" s="96">
        <f>COUNTIF(E98:T100,"×")</f>
        <v>1</v>
      </c>
      <c r="AB99" s="99">
        <f>(IF((E98&gt;G98),1,0))+(IF((E99&gt;G99),1,0))+(IF((E100&gt;G100),1,0))+(IF((I98&gt;K98),1,0))+(IF((I99&gt;K99),1,0))+(IF((I100&gt;K100),1,0))+(IF((M98&gt;O98),1,0))+(IF((M99&gt;O99),1,0))+(IF((M100&gt;O100),1,0))+(IF((Q98&gt;S98),1,0))+(IF((Q99&gt;S99),1,0))+(IF((Q100&gt;S100),1,0))</f>
        <v>4</v>
      </c>
      <c r="AC99" s="98">
        <f>(IF((E98&lt;G98),1,0))+(IF((E99&lt;G99),1,0))+(IF((E100&lt;G100),1,0))+(IF((I98&lt;K98),1,0))+(IF((I99&lt;K99),1,0))+(IF((I100&lt;K100),1,0))+(IF((M98&lt;O98),1,0))+(IF((M99&lt;O99),1,0))+(IF((M100&lt;O100),1,0))+(IF((Q98&lt;S98),1,0))+(IF((Q99&lt;S99),1,0))+(IF((Q100&lt;S100),1,0))</f>
        <v>2</v>
      </c>
      <c r="AD99" s="97">
        <f>AB99-AC99</f>
        <v>2</v>
      </c>
      <c r="AE99" s="96">
        <f>SUM(E98:E100,I98:I100,M98:M100,Q98:Q100)</f>
        <v>89</v>
      </c>
      <c r="AF99" s="96">
        <f>SUM(G98:G100,K98:K100,O98:O100,S98:S100)</f>
        <v>80</v>
      </c>
      <c r="AG99" s="95">
        <f>AE99-AF99</f>
        <v>9</v>
      </c>
      <c r="AH99" s="391">
        <f>(Z99-AA99)*1000+(AD99)*100+AG99</f>
        <v>1209</v>
      </c>
      <c r="AI99" s="392"/>
      <c r="AJ99" s="217"/>
      <c r="AL99" s="204" t="s">
        <v>315</v>
      </c>
      <c r="AM99" s="205" t="s">
        <v>342</v>
      </c>
      <c r="AN99" s="54">
        <f>IF(AT96="","",AT96)</f>
        <v>12</v>
      </c>
      <c r="AO99" s="52" t="str">
        <f t="shared" si="29"/>
        <v>-</v>
      </c>
      <c r="AP99" s="51">
        <f>IF(AR96="","",AR96)</f>
        <v>15</v>
      </c>
      <c r="AQ99" s="394" t="str">
        <f>IF(AS96="","",AS96)</f>
        <v>-</v>
      </c>
      <c r="AR99" s="449"/>
      <c r="AS99" s="450"/>
      <c r="AT99" s="450"/>
      <c r="AU99" s="464"/>
      <c r="AV99" s="83">
        <v>15</v>
      </c>
      <c r="AW99" s="52"/>
      <c r="AX99" s="82">
        <v>11</v>
      </c>
      <c r="AY99" s="432"/>
      <c r="AZ99" s="83">
        <v>15</v>
      </c>
      <c r="BA99" s="52" t="str">
        <f t="shared" si="26"/>
        <v>-</v>
      </c>
      <c r="BB99" s="82">
        <v>11</v>
      </c>
      <c r="BC99" s="432"/>
      <c r="BD99" s="83">
        <v>16</v>
      </c>
      <c r="BE99" s="52" t="str">
        <f t="shared" si="27"/>
        <v>-</v>
      </c>
      <c r="BF99" s="82">
        <v>14</v>
      </c>
      <c r="BG99" s="435"/>
      <c r="BH99" s="388"/>
      <c r="BI99" s="389"/>
      <c r="BJ99" s="389"/>
      <c r="BK99" s="390"/>
      <c r="BL99" s="67"/>
      <c r="BM99" s="50">
        <f>COUNTIF(AN98:BG100,"○")</f>
        <v>3</v>
      </c>
      <c r="BN99" s="46">
        <f>COUNTIF(AN98:BG100,"×")</f>
        <v>1</v>
      </c>
      <c r="BO99" s="49">
        <f>(IF((AN98&gt;AP98),1,0))+(IF((AN99&gt;AP99),1,0))+(IF((AN100&gt;AP100),1,0))+(IF((AR98&gt;AT98),1,0))+(IF((AR99&gt;AT99),1,0))+(IF((AR100&gt;AT100),1,0))+(IF((AV98&gt;AX98),1,0))+(IF((AV99&gt;AX99),1,0))+(IF((AV100&gt;AX100),1,0))+(IF((AZ98&gt;BB98),1,0))+(IF((AZ99&gt;BB99),1,0))+(IF((AZ100&gt;BB100),1,0))+(IF((BD98&gt;BF98),1,0))+(IF((BD99&gt;BF99),1,0))+(IF((BD100&gt;BF100),1,0))</f>
        <v>6</v>
      </c>
      <c r="BP99" s="48">
        <f>(IF((AN98&lt;AP98),1,0))+(IF((AN99&lt;AP99),1,0))+(IF((AN100&lt;AP100),1,0))+(IF((AR98&lt;AT98),1,0))+(IF((AR99&lt;AT99),1,0))+(IF((AR100&lt;AT100),1,0))+(IF((AV98&lt;AX98),1,0))+(IF((AV99&lt;AX99),1,0))+(IF((AV100&lt;AX100),1,0))+(IF((AZ98&lt;BB98),1,0))+(IF((AZ99&lt;BB99),1,0))+(IF((AZ100&lt;BB100),1,0))+(IF((BD98&lt;BF98),1,0))+(IF((BD99&lt;BF99),1,0))+(IF((BD100&lt;BF100),1,0))</f>
        <v>3</v>
      </c>
      <c r="BQ99" s="47">
        <f>BO99-BP99</f>
        <v>3</v>
      </c>
      <c r="BR99" s="46">
        <f>SUM(AN98:AN100,AR98:AR100,AV98:AV100,AZ98:AZ100,BD98:BD100)</f>
        <v>120</v>
      </c>
      <c r="BS99" s="46">
        <f>SUM(AP98:AP100,AT98:AT100,AX98:AX100,BB98:BB100,BF98:BF100)</f>
        <v>113</v>
      </c>
      <c r="BT99" s="45">
        <f>BR99-BS99</f>
        <v>7</v>
      </c>
      <c r="BU99" s="391">
        <f>(BM99-BN99)*1000+(BQ99)*100+BT99</f>
        <v>2307</v>
      </c>
      <c r="BV99" s="392"/>
    </row>
    <row r="100" spans="2:74" ht="12" customHeight="1" thickBot="1" x14ac:dyDescent="0.2">
      <c r="B100" s="133"/>
      <c r="C100" s="175"/>
      <c r="D100" s="178" t="s">
        <v>169</v>
      </c>
      <c r="E100" s="71" t="str">
        <f>IF(K97="","",K97)</f>
        <v/>
      </c>
      <c r="F100" s="52" t="str">
        <f t="shared" si="28"/>
        <v/>
      </c>
      <c r="G100" s="70" t="str">
        <f>IF(I97="","",I97)</f>
        <v/>
      </c>
      <c r="H100" s="494" t="str">
        <f>IF(J97="","",J97)</f>
        <v/>
      </c>
      <c r="I100" s="495"/>
      <c r="J100" s="480"/>
      <c r="K100" s="480"/>
      <c r="L100" s="481"/>
      <c r="M100" s="34"/>
      <c r="N100" s="52" t="str">
        <f t="shared" si="24"/>
        <v/>
      </c>
      <c r="O100" s="68"/>
      <c r="P100" s="433"/>
      <c r="Q100" s="34"/>
      <c r="R100" s="69" t="str">
        <f t="shared" si="25"/>
        <v/>
      </c>
      <c r="S100" s="68"/>
      <c r="T100" s="436"/>
      <c r="U100" s="6">
        <f>Z99</f>
        <v>2</v>
      </c>
      <c r="V100" s="7" t="s">
        <v>1</v>
      </c>
      <c r="W100" s="7">
        <f>AA99</f>
        <v>1</v>
      </c>
      <c r="X100" s="8" t="s">
        <v>0</v>
      </c>
      <c r="Y100" s="29"/>
      <c r="Z100" s="94"/>
      <c r="AA100" s="93"/>
      <c r="AB100" s="94"/>
      <c r="AC100" s="93"/>
      <c r="AD100" s="92"/>
      <c r="AE100" s="93"/>
      <c r="AF100" s="93"/>
      <c r="AG100" s="92"/>
      <c r="AH100" s="32"/>
      <c r="AI100" s="101"/>
      <c r="AJ100" s="101"/>
      <c r="AL100" s="206"/>
      <c r="AM100" s="209" t="s">
        <v>169</v>
      </c>
      <c r="AN100" s="71" t="str">
        <f>IF(AT97="","",AT97)</f>
        <v/>
      </c>
      <c r="AO100" s="52" t="str">
        <f t="shared" si="29"/>
        <v/>
      </c>
      <c r="AP100" s="70" t="str">
        <f>IF(AR97="","",AR97)</f>
        <v/>
      </c>
      <c r="AQ100" s="494" t="str">
        <f>IF(AS97="","",AS97)</f>
        <v/>
      </c>
      <c r="AR100" s="495"/>
      <c r="AS100" s="480"/>
      <c r="AT100" s="480"/>
      <c r="AU100" s="481"/>
      <c r="AV100" s="87">
        <v>15</v>
      </c>
      <c r="AW100" s="52"/>
      <c r="AX100" s="86">
        <v>10</v>
      </c>
      <c r="AY100" s="433"/>
      <c r="AZ100" s="87"/>
      <c r="BA100" s="69" t="str">
        <f t="shared" si="26"/>
        <v/>
      </c>
      <c r="BB100" s="86"/>
      <c r="BC100" s="433"/>
      <c r="BD100" s="87"/>
      <c r="BE100" s="69" t="str">
        <f t="shared" si="27"/>
        <v/>
      </c>
      <c r="BF100" s="86"/>
      <c r="BG100" s="435"/>
      <c r="BH100" s="6">
        <f>BM99</f>
        <v>3</v>
      </c>
      <c r="BI100" s="7" t="s">
        <v>1</v>
      </c>
      <c r="BJ100" s="7">
        <f>BN99</f>
        <v>1</v>
      </c>
      <c r="BK100" s="8" t="s">
        <v>0</v>
      </c>
      <c r="BL100" s="67"/>
      <c r="BM100" s="40"/>
      <c r="BN100" s="37"/>
      <c r="BO100" s="39"/>
      <c r="BP100" s="38"/>
      <c r="BQ100" s="36"/>
      <c r="BR100" s="37"/>
      <c r="BS100" s="37"/>
      <c r="BT100" s="36"/>
      <c r="BU100" s="33"/>
      <c r="BV100" s="32"/>
    </row>
    <row r="101" spans="2:74" ht="12" customHeight="1" x14ac:dyDescent="0.15">
      <c r="B101" s="133"/>
      <c r="C101" s="179" t="s">
        <v>265</v>
      </c>
      <c r="D101" s="180" t="s">
        <v>70</v>
      </c>
      <c r="E101" s="54">
        <f>IF(O95="","",O95)</f>
        <v>11</v>
      </c>
      <c r="F101" s="56" t="str">
        <f t="shared" si="28"/>
        <v>-</v>
      </c>
      <c r="G101" s="51">
        <f>IF(M95="","",M95)</f>
        <v>15</v>
      </c>
      <c r="H101" s="393" t="str">
        <f>IF(P95="","",IF(P95="○","×",IF(P95="×","○")))</f>
        <v>×</v>
      </c>
      <c r="I101" s="53">
        <f>IF(O98="","",O98)</f>
        <v>11</v>
      </c>
      <c r="J101" s="52" t="str">
        <f t="shared" ref="J101:J106" si="30">IF(I101="","","-")</f>
        <v>-</v>
      </c>
      <c r="K101" s="51">
        <f>IF(M98="","",M98)</f>
        <v>15</v>
      </c>
      <c r="L101" s="393" t="str">
        <f>IF(P98="","",IF(P98="○","×",IF(P98="×","○")))</f>
        <v>×</v>
      </c>
      <c r="M101" s="446"/>
      <c r="N101" s="447"/>
      <c r="O101" s="447"/>
      <c r="P101" s="463"/>
      <c r="Q101" s="30">
        <v>15</v>
      </c>
      <c r="R101" s="52" t="str">
        <f t="shared" si="25"/>
        <v>-</v>
      </c>
      <c r="S101" s="60">
        <v>11</v>
      </c>
      <c r="T101" s="435" t="str">
        <f>IF(Q101&lt;&gt;"",IF(Q101&gt;S101,IF(Q102&gt;S102,"○",IF(Q103&gt;S103,"○","×")),IF(Q102&gt;S102,IF(Q103&gt;S103,"○","×"),"×")),"")</f>
        <v>○</v>
      </c>
      <c r="U101" s="428">
        <f>RANK(AH102,AH96:AH105)</f>
        <v>3</v>
      </c>
      <c r="V101" s="429"/>
      <c r="W101" s="429"/>
      <c r="X101" s="430"/>
      <c r="Y101" s="29"/>
      <c r="Z101" s="100"/>
      <c r="AA101" s="96"/>
      <c r="AB101" s="100"/>
      <c r="AC101" s="96"/>
      <c r="AD101" s="95"/>
      <c r="AE101" s="96"/>
      <c r="AF101" s="96"/>
      <c r="AG101" s="95"/>
      <c r="AH101" s="32"/>
      <c r="AI101" s="101"/>
      <c r="AJ101" s="101"/>
      <c r="AL101" s="210" t="s">
        <v>322</v>
      </c>
      <c r="AM101" s="205" t="s">
        <v>335</v>
      </c>
      <c r="AN101" s="54">
        <f>IF(AX95="","",AX95)</f>
        <v>15</v>
      </c>
      <c r="AO101" s="56" t="str">
        <f t="shared" si="29"/>
        <v>-</v>
      </c>
      <c r="AP101" s="51">
        <f>IF(AV95="","",AV95)</f>
        <v>11</v>
      </c>
      <c r="AQ101" s="393" t="str">
        <f>IF(AY95="","",IF(AY95="○","×",IF(AY95="×","○")))</f>
        <v>○</v>
      </c>
      <c r="AR101" s="53">
        <f>IF(AX98="","",AX98)</f>
        <v>15</v>
      </c>
      <c r="AS101" s="52" t="str">
        <f t="shared" ref="AS101:AS109" si="31">IF(AR101="","","-")</f>
        <v>-</v>
      </c>
      <c r="AT101" s="51">
        <f>IF(AV98="","",AV98)</f>
        <v>13</v>
      </c>
      <c r="AU101" s="393" t="str">
        <f>IF(AY98="","",IF(AY98="○","×",IF(AY98="×","○")))</f>
        <v>×</v>
      </c>
      <c r="AV101" s="446"/>
      <c r="AW101" s="447"/>
      <c r="AX101" s="447"/>
      <c r="AY101" s="463"/>
      <c r="AZ101" s="83">
        <v>15</v>
      </c>
      <c r="BA101" s="52" t="str">
        <f t="shared" si="26"/>
        <v>-</v>
      </c>
      <c r="BB101" s="82">
        <v>7</v>
      </c>
      <c r="BC101" s="432" t="str">
        <f>IF(AZ101&lt;&gt;"",IF(AZ101&gt;BB101,IF(AZ102&gt;BB102,"○",IF(AZ103&gt;BB103,"○","×")),IF(AZ102&gt;BB102,IF(AZ103&gt;BB103,"○","×"),"×")),"")</f>
        <v>○</v>
      </c>
      <c r="BD101" s="83">
        <v>15</v>
      </c>
      <c r="BE101" s="52" t="str">
        <f t="shared" si="27"/>
        <v>-</v>
      </c>
      <c r="BF101" s="82">
        <v>12</v>
      </c>
      <c r="BG101" s="434" t="str">
        <f>IF(BD101&lt;&gt;"",IF(BD101&gt;BF101,IF(BD102&gt;BF102,"○",IF(BD103&gt;BF103,"○","×")),IF(BD102&gt;BF102,IF(BD103&gt;BF103,"○","×"),"×")),"")</f>
        <v>○</v>
      </c>
      <c r="BH101" s="428">
        <f>RANK(BU102,BU95:BU108)</f>
        <v>1</v>
      </c>
      <c r="BI101" s="429"/>
      <c r="BJ101" s="429"/>
      <c r="BK101" s="430"/>
      <c r="BL101" s="67"/>
      <c r="BM101" s="50"/>
      <c r="BN101" s="46"/>
      <c r="BO101" s="49"/>
      <c r="BP101" s="48"/>
      <c r="BQ101" s="45"/>
      <c r="BR101" s="46"/>
      <c r="BS101" s="46"/>
      <c r="BT101" s="45"/>
      <c r="BU101" s="33"/>
      <c r="BV101" s="32"/>
    </row>
    <row r="102" spans="2:74" ht="12" customHeight="1" x14ac:dyDescent="0.15">
      <c r="B102" s="133"/>
      <c r="C102" s="158" t="s">
        <v>263</v>
      </c>
      <c r="D102" s="174" t="s">
        <v>262</v>
      </c>
      <c r="E102" s="54">
        <f>IF(O96="","",O96)</f>
        <v>15</v>
      </c>
      <c r="F102" s="52" t="str">
        <f t="shared" si="28"/>
        <v>-</v>
      </c>
      <c r="G102" s="51">
        <f>IF(M96="","",M96)</f>
        <v>9</v>
      </c>
      <c r="H102" s="394" t="str">
        <f>IF(J99="","",J99)</f>
        <v/>
      </c>
      <c r="I102" s="53">
        <f>IF(O99="","",O99)</f>
        <v>12</v>
      </c>
      <c r="J102" s="52" t="str">
        <f t="shared" si="30"/>
        <v>-</v>
      </c>
      <c r="K102" s="51">
        <f>IF(M99="","",M99)</f>
        <v>15</v>
      </c>
      <c r="L102" s="394" t="str">
        <f>IF(N99="","",N99)</f>
        <v>-</v>
      </c>
      <c r="M102" s="449"/>
      <c r="N102" s="450"/>
      <c r="O102" s="450"/>
      <c r="P102" s="464"/>
      <c r="Q102" s="30">
        <v>18</v>
      </c>
      <c r="R102" s="52" t="str">
        <f t="shared" si="25"/>
        <v>-</v>
      </c>
      <c r="S102" s="60">
        <v>16</v>
      </c>
      <c r="T102" s="435"/>
      <c r="U102" s="388"/>
      <c r="V102" s="389"/>
      <c r="W102" s="389"/>
      <c r="X102" s="390"/>
      <c r="Y102" s="29"/>
      <c r="Z102" s="100">
        <f>COUNTIF(E101:T103,"○")</f>
        <v>1</v>
      </c>
      <c r="AA102" s="96">
        <f>COUNTIF(E101:T103,"×")</f>
        <v>2</v>
      </c>
      <c r="AB102" s="99">
        <f>(IF((E101&gt;G101),1,0))+(IF((E102&gt;G102),1,0))+(IF((E103&gt;G103),1,0))+(IF((I101&gt;K101),1,0))+(IF((I102&gt;K102),1,0))+(IF((I103&gt;K103),1,0))+(IF((M101&gt;O101),1,0))+(IF((M102&gt;O102),1,0))+(IF((M103&gt;O103),1,0))+(IF((Q101&gt;S101),1,0))+(IF((Q102&gt;S102),1,0))+(IF((Q103&gt;S103),1,0))</f>
        <v>3</v>
      </c>
      <c r="AC102" s="98">
        <f>(IF((E101&lt;G101),1,0))+(IF((E102&lt;G102),1,0))+(IF((E103&lt;G103),1,0))+(IF((I101&lt;K101),1,0))+(IF((I102&lt;K102),1,0))+(IF((I103&lt;K103),1,0))+(IF((M101&lt;O101),1,0))+(IF((M102&lt;O102),1,0))+(IF((M103&lt;O103),1,0))+(IF((Q101&lt;S101),1,0))+(IF((Q102&lt;S102),1,0))+(IF((Q103&lt;S103),1,0))</f>
        <v>4</v>
      </c>
      <c r="AD102" s="97">
        <f>AB102-AC102</f>
        <v>-1</v>
      </c>
      <c r="AE102" s="96">
        <f>SUM(E101:E103,I101:I103,M101:M103,Q101:Q103)</f>
        <v>93</v>
      </c>
      <c r="AF102" s="96">
        <f>SUM(G101:G103,K101:K103,O101:O103,S101:S103)</f>
        <v>96</v>
      </c>
      <c r="AG102" s="95">
        <f>AE102-AF102</f>
        <v>-3</v>
      </c>
      <c r="AH102" s="391">
        <f>(Z102-AA102)*1000+(AD102)*100+AG102</f>
        <v>-1103</v>
      </c>
      <c r="AI102" s="392"/>
      <c r="AJ102" s="217"/>
      <c r="AL102" s="210" t="s">
        <v>326</v>
      </c>
      <c r="AM102" s="205" t="s">
        <v>335</v>
      </c>
      <c r="AN102" s="54">
        <f>IF(AX96="","",AX96)</f>
        <v>15</v>
      </c>
      <c r="AO102" s="52" t="str">
        <f t="shared" si="29"/>
        <v>-</v>
      </c>
      <c r="AP102" s="51">
        <f>IF(AV96="","",AV96)</f>
        <v>12</v>
      </c>
      <c r="AQ102" s="394" t="str">
        <f>IF(AS99="","",AS99)</f>
        <v/>
      </c>
      <c r="AR102" s="53">
        <f>IF(AX99="","",AX99)</f>
        <v>11</v>
      </c>
      <c r="AS102" s="52" t="str">
        <f t="shared" si="31"/>
        <v>-</v>
      </c>
      <c r="AT102" s="51">
        <f>IF(AV99="","",AV99)</f>
        <v>15</v>
      </c>
      <c r="AU102" s="394" t="str">
        <f>IF(AW99="","",AW99)</f>
        <v/>
      </c>
      <c r="AV102" s="449"/>
      <c r="AW102" s="450"/>
      <c r="AX102" s="450"/>
      <c r="AY102" s="464"/>
      <c r="AZ102" s="83">
        <v>15</v>
      </c>
      <c r="BA102" s="52" t="str">
        <f t="shared" si="26"/>
        <v>-</v>
      </c>
      <c r="BB102" s="82">
        <v>9</v>
      </c>
      <c r="BC102" s="432"/>
      <c r="BD102" s="83">
        <v>15</v>
      </c>
      <c r="BE102" s="52" t="str">
        <f t="shared" si="27"/>
        <v>-</v>
      </c>
      <c r="BF102" s="82">
        <v>8</v>
      </c>
      <c r="BG102" s="435"/>
      <c r="BH102" s="388"/>
      <c r="BI102" s="389"/>
      <c r="BJ102" s="389"/>
      <c r="BK102" s="390"/>
      <c r="BL102" s="67"/>
      <c r="BM102" s="50">
        <f>COUNTIF(AN101:BG103,"○")</f>
        <v>3</v>
      </c>
      <c r="BN102" s="46">
        <f>COUNTIF(AN101:BG103,"×")</f>
        <v>1</v>
      </c>
      <c r="BO102" s="49">
        <f>(IF((AN101&gt;AP101),1,0))+(IF((AN102&gt;AP102),1,0))+(IF((AN103&gt;AP103),1,0))+(IF((AR101&gt;AT101),1,0))+(IF((AR102&gt;AT102),1,0))+(IF((AR103&gt;AT103),1,0))+(IF((AV101&gt;AX101),1,0))+(IF((AV102&gt;AX102),1,0))+(IF((AV103&gt;AX103),1,0))+(IF((AZ101&gt;BB101),1,0))+(IF((AZ102&gt;BB102),1,0))+(IF((AZ103&gt;BB103),1,0))+(IF((BD101&gt;BF101),1,0))+(IF((BD102&gt;BF102),1,0))+(IF((BD103&gt;BF103),1,0))</f>
        <v>7</v>
      </c>
      <c r="BP102" s="48">
        <f>(IF((AN101&lt;AP101),1,0))+(IF((AN102&lt;AP102),1,0))+(IF((AN103&lt;AP103),1,0))+(IF((AR101&lt;AT101),1,0))+(IF((AR102&lt;AT102),1,0))+(IF((AR103&lt;AT103),1,0))+(IF((AV101&lt;AX101),1,0))+(IF((AV102&lt;AX102),1,0))+(IF((AV103&lt;AX103),1,0))+(IF((AZ101&lt;BB101),1,0))+(IF((AZ102&lt;BB102),1,0))+(IF((AZ103&lt;BB103),1,0))+(IF((BD101&lt;BF101),1,0))+(IF((BD102&lt;BF102),1,0))+(IF((BD103&lt;BF103),1,0))</f>
        <v>2</v>
      </c>
      <c r="BQ102" s="47">
        <f>BO102-BP102</f>
        <v>5</v>
      </c>
      <c r="BR102" s="46">
        <f>SUM(AN101:AN103,AR101:AR103,AV101:AV103,AZ101:AZ103,BD101:BD103)</f>
        <v>126</v>
      </c>
      <c r="BS102" s="46">
        <f>SUM(AP101:AP103,AT101:AT103,AX101:AX103,BB101:BB103,BF101:BF103)</f>
        <v>102</v>
      </c>
      <c r="BT102" s="45">
        <f>BR102-BS102</f>
        <v>24</v>
      </c>
      <c r="BU102" s="391">
        <f>(BM102-BN102)*1000+(BQ102)*100+BT102</f>
        <v>2524</v>
      </c>
      <c r="BV102" s="392"/>
    </row>
    <row r="103" spans="2:74" ht="12" customHeight="1" thickBot="1" x14ac:dyDescent="0.2">
      <c r="B103" s="133"/>
      <c r="C103" s="175"/>
      <c r="D103" s="176" t="s">
        <v>264</v>
      </c>
      <c r="E103" s="71">
        <f>IF(O97="","",O97)</f>
        <v>11</v>
      </c>
      <c r="F103" s="69" t="str">
        <f t="shared" si="28"/>
        <v>-</v>
      </c>
      <c r="G103" s="70">
        <f>IF(M97="","",M97)</f>
        <v>15</v>
      </c>
      <c r="H103" s="494" t="str">
        <f>IF(J100="","",J100)</f>
        <v/>
      </c>
      <c r="I103" s="103" t="str">
        <f>IF(O100="","",O100)</f>
        <v/>
      </c>
      <c r="J103" s="52" t="str">
        <f t="shared" si="30"/>
        <v/>
      </c>
      <c r="K103" s="70" t="str">
        <f>IF(M100="","",M100)</f>
        <v/>
      </c>
      <c r="L103" s="494" t="str">
        <f>IF(N100="","",N100)</f>
        <v/>
      </c>
      <c r="M103" s="495"/>
      <c r="N103" s="480"/>
      <c r="O103" s="480"/>
      <c r="P103" s="481"/>
      <c r="Q103" s="34"/>
      <c r="R103" s="52" t="str">
        <f t="shared" si="25"/>
        <v/>
      </c>
      <c r="S103" s="68"/>
      <c r="T103" s="436"/>
      <c r="U103" s="6">
        <f>Z102</f>
        <v>1</v>
      </c>
      <c r="V103" s="7" t="s">
        <v>1</v>
      </c>
      <c r="W103" s="7">
        <f>AA102</f>
        <v>2</v>
      </c>
      <c r="X103" s="8" t="s">
        <v>0</v>
      </c>
      <c r="Y103" s="29"/>
      <c r="Z103" s="100"/>
      <c r="AA103" s="96"/>
      <c r="AB103" s="100"/>
      <c r="AC103" s="96"/>
      <c r="AD103" s="95"/>
      <c r="AE103" s="96"/>
      <c r="AF103" s="96"/>
      <c r="AG103" s="95"/>
      <c r="AH103" s="32"/>
      <c r="AI103" s="101"/>
      <c r="AJ103" s="101"/>
      <c r="AL103" s="206"/>
      <c r="AM103" s="207" t="s">
        <v>230</v>
      </c>
      <c r="AN103" s="54" t="str">
        <f>IF(AX97="","",AX97)</f>
        <v/>
      </c>
      <c r="AO103" s="52" t="str">
        <f t="shared" si="29"/>
        <v/>
      </c>
      <c r="AP103" s="51" t="str">
        <f>IF(AV97="","",AV97)</f>
        <v/>
      </c>
      <c r="AQ103" s="394" t="str">
        <f>IF(AS100="","",AS100)</f>
        <v/>
      </c>
      <c r="AR103" s="53">
        <f>IF(AX100="","",AX100)</f>
        <v>10</v>
      </c>
      <c r="AS103" s="52" t="str">
        <f t="shared" si="31"/>
        <v>-</v>
      </c>
      <c r="AT103" s="51">
        <f>IF(AV100="","",AV100)</f>
        <v>15</v>
      </c>
      <c r="AU103" s="394" t="str">
        <f>IF(AW100="","",AW100)</f>
        <v/>
      </c>
      <c r="AV103" s="449"/>
      <c r="AW103" s="450"/>
      <c r="AX103" s="450"/>
      <c r="AY103" s="464"/>
      <c r="AZ103" s="83"/>
      <c r="BA103" s="52" t="str">
        <f t="shared" si="26"/>
        <v/>
      </c>
      <c r="BB103" s="82"/>
      <c r="BC103" s="433"/>
      <c r="BD103" s="83"/>
      <c r="BE103" s="52" t="str">
        <f t="shared" si="27"/>
        <v/>
      </c>
      <c r="BF103" s="82"/>
      <c r="BG103" s="436"/>
      <c r="BH103" s="6">
        <f>BM102</f>
        <v>3</v>
      </c>
      <c r="BI103" s="7" t="s">
        <v>1</v>
      </c>
      <c r="BJ103" s="7">
        <f>BN102</f>
        <v>1</v>
      </c>
      <c r="BK103" s="8" t="s">
        <v>0</v>
      </c>
      <c r="BL103" s="67"/>
      <c r="BM103" s="50"/>
      <c r="BN103" s="46"/>
      <c r="BO103" s="49"/>
      <c r="BP103" s="48"/>
      <c r="BQ103" s="45"/>
      <c r="BR103" s="46"/>
      <c r="BS103" s="46"/>
      <c r="BT103" s="45"/>
      <c r="BU103" s="33"/>
      <c r="BV103" s="32"/>
    </row>
    <row r="104" spans="2:74" ht="12" customHeight="1" x14ac:dyDescent="0.15">
      <c r="B104" s="133"/>
      <c r="C104" s="158" t="s">
        <v>164</v>
      </c>
      <c r="D104" s="174" t="s">
        <v>163</v>
      </c>
      <c r="E104" s="54">
        <f>IF(S95="","",S95)</f>
        <v>14</v>
      </c>
      <c r="F104" s="52" t="str">
        <f t="shared" si="28"/>
        <v>-</v>
      </c>
      <c r="G104" s="51">
        <f>IF(Q95="","",Q95)</f>
        <v>16</v>
      </c>
      <c r="H104" s="393" t="str">
        <f>IF(T95="","",IF(T95="○","×",IF(T95="×","○")))</f>
        <v>×</v>
      </c>
      <c r="I104" s="53">
        <f>IF(S98="","",S98)</f>
        <v>11</v>
      </c>
      <c r="J104" s="56" t="str">
        <f t="shared" si="30"/>
        <v>-</v>
      </c>
      <c r="K104" s="51">
        <f>IF(Q98="","",Q98)</f>
        <v>15</v>
      </c>
      <c r="L104" s="393" t="str">
        <f>IF(T98="","",IF(T98="○","×",IF(T98="×","○")))</f>
        <v>×</v>
      </c>
      <c r="M104" s="57">
        <f>IF(S101="","",S101)</f>
        <v>11</v>
      </c>
      <c r="N104" s="52" t="str">
        <f>IF(M104="","","-")</f>
        <v>-</v>
      </c>
      <c r="O104" s="55">
        <f>IF(Q101="","",Q101)</f>
        <v>15</v>
      </c>
      <c r="P104" s="393" t="str">
        <f>IF(T101="","",IF(T101="○","×",IF(T101="×","○")))</f>
        <v>×</v>
      </c>
      <c r="Q104" s="446"/>
      <c r="R104" s="447"/>
      <c r="S104" s="447"/>
      <c r="T104" s="448"/>
      <c r="U104" s="428">
        <f>RANK(AH105,AH96:AH105)</f>
        <v>4</v>
      </c>
      <c r="V104" s="429"/>
      <c r="W104" s="429"/>
      <c r="X104" s="430"/>
      <c r="Y104" s="29"/>
      <c r="Z104" s="79"/>
      <c r="AA104" s="78"/>
      <c r="AB104" s="79"/>
      <c r="AC104" s="78"/>
      <c r="AD104" s="102"/>
      <c r="AE104" s="78"/>
      <c r="AF104" s="78"/>
      <c r="AG104" s="102"/>
      <c r="AH104" s="32"/>
      <c r="AI104" s="101"/>
      <c r="AJ104" s="101"/>
      <c r="AL104" s="204" t="s">
        <v>277</v>
      </c>
      <c r="AM104" s="208" t="s">
        <v>65</v>
      </c>
      <c r="AN104" s="58">
        <f>IF(BB95="","",BB95)</f>
        <v>14</v>
      </c>
      <c r="AO104" s="56" t="str">
        <f t="shared" si="29"/>
        <v>-</v>
      </c>
      <c r="AP104" s="55">
        <f>IF(AZ95="","",AZ95)</f>
        <v>16</v>
      </c>
      <c r="AQ104" s="457" t="str">
        <f>IF(BC95="","",IF(BC95="○","×",IF(BC95="×","○")))</f>
        <v>×</v>
      </c>
      <c r="AR104" s="57">
        <f>IF(BB98="","",BB98)</f>
        <v>9</v>
      </c>
      <c r="AS104" s="56" t="str">
        <f t="shared" si="31"/>
        <v>-</v>
      </c>
      <c r="AT104" s="55">
        <f>IF(AZ98="","",AZ98)</f>
        <v>15</v>
      </c>
      <c r="AU104" s="393" t="str">
        <f>IF(BC98="","",IF(BC98="○","×",IF(BC98="×","○")))</f>
        <v>×</v>
      </c>
      <c r="AV104" s="55">
        <f>IF(BB101="","",BB101)</f>
        <v>7</v>
      </c>
      <c r="AW104" s="56" t="str">
        <f t="shared" ref="AW104:AW109" si="32">IF(AV104="","","-")</f>
        <v>-</v>
      </c>
      <c r="AX104" s="55">
        <f>IF(AZ101="","",AZ101)</f>
        <v>15</v>
      </c>
      <c r="AY104" s="393" t="str">
        <f>IF(BC101="","",IF(BC101="○","×",IF(BC101="×","○")))</f>
        <v>×</v>
      </c>
      <c r="AZ104" s="446"/>
      <c r="BA104" s="447"/>
      <c r="BB104" s="447"/>
      <c r="BC104" s="463"/>
      <c r="BD104" s="85">
        <v>15</v>
      </c>
      <c r="BE104" s="56" t="str">
        <f t="shared" si="27"/>
        <v>-</v>
      </c>
      <c r="BF104" s="84">
        <v>13</v>
      </c>
      <c r="BG104" s="435" t="str">
        <f>IF(BD104&lt;&gt;"",IF(BD104&gt;BF104,IF(BD105&gt;BF105,"○",IF(BD106&gt;BF106,"○","×")),IF(BD105&gt;BF105,IF(BD106&gt;BF106,"○","×"),"×")),"")</f>
        <v>○</v>
      </c>
      <c r="BH104" s="428">
        <f>RANK(BU105,BU95:BU108)</f>
        <v>4</v>
      </c>
      <c r="BI104" s="429"/>
      <c r="BJ104" s="429"/>
      <c r="BK104" s="430"/>
      <c r="BL104" s="67"/>
      <c r="BM104" s="66"/>
      <c r="BN104" s="63"/>
      <c r="BO104" s="65"/>
      <c r="BP104" s="64"/>
      <c r="BQ104" s="62"/>
      <c r="BR104" s="63"/>
      <c r="BS104" s="63"/>
      <c r="BT104" s="62"/>
      <c r="BU104" s="33"/>
      <c r="BV104" s="32"/>
    </row>
    <row r="105" spans="2:74" ht="12" customHeight="1" x14ac:dyDescent="0.15">
      <c r="B105" s="133"/>
      <c r="C105" s="158" t="s">
        <v>162</v>
      </c>
      <c r="D105" s="174" t="s">
        <v>85</v>
      </c>
      <c r="E105" s="54">
        <f>IF(S96="","",S96)</f>
        <v>15</v>
      </c>
      <c r="F105" s="52" t="str">
        <f t="shared" si="28"/>
        <v>-</v>
      </c>
      <c r="G105" s="51">
        <f>IF(Q96="","",Q96)</f>
        <v>9</v>
      </c>
      <c r="H105" s="394" t="str">
        <f>IF(J102="","",J102)</f>
        <v>-</v>
      </c>
      <c r="I105" s="53">
        <f>IF(S99="","",S99)</f>
        <v>14</v>
      </c>
      <c r="J105" s="52" t="str">
        <f t="shared" si="30"/>
        <v>-</v>
      </c>
      <c r="K105" s="51">
        <f>IF(Q99="","",Q99)</f>
        <v>16</v>
      </c>
      <c r="L105" s="394" t="str">
        <f>IF(N102="","",N102)</f>
        <v/>
      </c>
      <c r="M105" s="53">
        <f>IF(S102="","",S102)</f>
        <v>16</v>
      </c>
      <c r="N105" s="52" t="str">
        <f>IF(M105="","","-")</f>
        <v>-</v>
      </c>
      <c r="O105" s="51">
        <f>IF(Q102="","",Q102)</f>
        <v>18</v>
      </c>
      <c r="P105" s="394" t="str">
        <f>IF(R102="","",R102)</f>
        <v>-</v>
      </c>
      <c r="Q105" s="449"/>
      <c r="R105" s="450"/>
      <c r="S105" s="450"/>
      <c r="T105" s="451"/>
      <c r="U105" s="388"/>
      <c r="V105" s="389"/>
      <c r="W105" s="389"/>
      <c r="X105" s="390"/>
      <c r="Y105" s="29"/>
      <c r="Z105" s="100">
        <f>COUNTIF(E104:T106,"○")</f>
        <v>0</v>
      </c>
      <c r="AA105" s="96">
        <f>COUNTIF(E104:T106,"×")</f>
        <v>3</v>
      </c>
      <c r="AB105" s="99">
        <f>(IF((E104&gt;G104),1,0))+(IF((E105&gt;G105),1,0))+(IF((E106&gt;G106),1,0))+(IF((I104&gt;K104),1,0))+(IF((I105&gt;K105),1,0))+(IF((I106&gt;K106),1,0))+(IF((M104&gt;O104),1,0))+(IF((M105&gt;O105),1,0))+(IF((M106&gt;O106),1,0))+(IF((Q104&gt;S104),1,0))+(IF((Q105&gt;S105),1,0))+(IF((Q106&gt;S106),1,0))</f>
        <v>1</v>
      </c>
      <c r="AC105" s="98">
        <f>(IF((E104&lt;G104),1,0))+(IF((E105&lt;G105),1,0))+(IF((E106&lt;G106),1,0))+(IF((I104&lt;K104),1,0))+(IF((I105&lt;K105),1,0))+(IF((I106&lt;K106),1,0))+(IF((M104&lt;O104),1,0))+(IF((M105&lt;O105),1,0))+(IF((M106&lt;O106),1,0))+(IF((Q104&lt;S104),1,0))+(IF((Q105&lt;S105),1,0))+(IF((Q106&lt;S106),1,0))</f>
        <v>6</v>
      </c>
      <c r="AD105" s="97">
        <f>AB105-AC105</f>
        <v>-5</v>
      </c>
      <c r="AE105" s="96">
        <f>SUM(E104:E106,I104:I106,M104:M106,Q104:Q106)</f>
        <v>89</v>
      </c>
      <c r="AF105" s="96">
        <f>SUM(G104:G106,K104:K106,O104:O106,S104:S106)</f>
        <v>104</v>
      </c>
      <c r="AG105" s="95">
        <f>AE105-AF105</f>
        <v>-15</v>
      </c>
      <c r="AH105" s="391">
        <f>(Z105-AA105)*1000+(AD105)*100+AG105</f>
        <v>-3515</v>
      </c>
      <c r="AI105" s="392"/>
      <c r="AJ105" s="217"/>
      <c r="AL105" s="204" t="s">
        <v>276</v>
      </c>
      <c r="AM105" s="205" t="s">
        <v>39</v>
      </c>
      <c r="AN105" s="54">
        <f>IF(BB96="","",BB96)</f>
        <v>16</v>
      </c>
      <c r="AO105" s="52" t="str">
        <f t="shared" si="29"/>
        <v>-</v>
      </c>
      <c r="AP105" s="51">
        <f>IF(AZ96="","",AZ96)</f>
        <v>14</v>
      </c>
      <c r="AQ105" s="458" t="str">
        <f>IF(AS102="","",AS102)</f>
        <v>-</v>
      </c>
      <c r="AR105" s="53">
        <f>IF(BB99="","",BB99)</f>
        <v>11</v>
      </c>
      <c r="AS105" s="52" t="str">
        <f t="shared" si="31"/>
        <v>-</v>
      </c>
      <c r="AT105" s="51">
        <f>IF(AZ99="","",AZ99)</f>
        <v>15</v>
      </c>
      <c r="AU105" s="394" t="str">
        <f>IF(AW102="","",AW102)</f>
        <v/>
      </c>
      <c r="AV105" s="51">
        <f>IF(BB102="","",BB102)</f>
        <v>9</v>
      </c>
      <c r="AW105" s="52" t="str">
        <f t="shared" si="32"/>
        <v>-</v>
      </c>
      <c r="AX105" s="51">
        <f>IF(AZ102="","",AZ102)</f>
        <v>15</v>
      </c>
      <c r="AY105" s="394" t="str">
        <f>IF(BA102="","",BA102)</f>
        <v>-</v>
      </c>
      <c r="AZ105" s="449"/>
      <c r="BA105" s="450"/>
      <c r="BB105" s="450"/>
      <c r="BC105" s="464"/>
      <c r="BD105" s="83">
        <v>15</v>
      </c>
      <c r="BE105" s="52" t="str">
        <f t="shared" si="27"/>
        <v>-</v>
      </c>
      <c r="BF105" s="82">
        <v>13</v>
      </c>
      <c r="BG105" s="435"/>
      <c r="BH105" s="388"/>
      <c r="BI105" s="389"/>
      <c r="BJ105" s="389"/>
      <c r="BK105" s="390"/>
      <c r="BL105" s="67"/>
      <c r="BM105" s="50">
        <f>COUNTIF(AN104:BG106,"○")</f>
        <v>1</v>
      </c>
      <c r="BN105" s="46">
        <f>COUNTIF(AN104:BG106,"×")</f>
        <v>3</v>
      </c>
      <c r="BO105" s="49">
        <f>(IF((AN104&gt;AP104),1,0))+(IF((AN105&gt;AP105),1,0))+(IF((AN106&gt;AP106),1,0))+(IF((AR104&gt;AT104),1,0))+(IF((AR105&gt;AT105),1,0))+(IF((AR106&gt;AT106),1,0))+(IF((AV104&gt;AX104),1,0))+(IF((AV105&gt;AX105),1,0))+(IF((AV106&gt;AX106),1,0))+(IF((AZ104&gt;BB104),1,0))+(IF((AZ105&gt;BB105),1,0))+(IF((AZ106&gt;BB106),1,0))+(IF((BD104&gt;BF104),1,0))+(IF((BD105&gt;BF105),1,0))+(IF((BD106&gt;BF106),1,0))</f>
        <v>3</v>
      </c>
      <c r="BP105" s="48">
        <f>(IF((AN104&lt;AP104),1,0))+(IF((AN105&lt;AP105),1,0))+(IF((AN106&lt;AP106),1,0))+(IF((AR104&lt;AT104),1,0))+(IF((AR105&lt;AT105),1,0))+(IF((AR106&lt;AT106),1,0))+(IF((AV104&lt;AX104),1,0))+(IF((AV105&lt;AX105),1,0))+(IF((AV106&lt;AX106),1,0))+(IF((AZ104&lt;BB104),1,0))+(IF((AZ105&lt;BB105),1,0))+(IF((AZ106&lt;BB106),1,0))+(IF((BD104&lt;BF104),1,0))+(IF((BD105&lt;BF105),1,0))+(IF((BD106&lt;BF106),1,0))</f>
        <v>6</v>
      </c>
      <c r="BQ105" s="47">
        <f>BO105-BP105</f>
        <v>-3</v>
      </c>
      <c r="BR105" s="46">
        <f>SUM(AN104:AN106,AR104:AR106,AV104:AV106,AZ104:AZ106,BD104:BD106)</f>
        <v>108</v>
      </c>
      <c r="BS105" s="46">
        <f>SUM(AP104:AP106,AT104:AT106,AX104:AX106,BB104:BB106,BF104:BF106)</f>
        <v>131</v>
      </c>
      <c r="BT105" s="45">
        <f>BR105-BS105</f>
        <v>-23</v>
      </c>
      <c r="BU105" s="391">
        <f>(BM105-BN105)*1000+(BQ105)*100+BT105</f>
        <v>-2323</v>
      </c>
      <c r="BV105" s="392"/>
    </row>
    <row r="106" spans="2:74" ht="12" customHeight="1" thickBot="1" x14ac:dyDescent="0.2">
      <c r="B106" s="133"/>
      <c r="C106" s="181"/>
      <c r="D106" s="182" t="s">
        <v>350</v>
      </c>
      <c r="E106" s="44">
        <f>IF(S97="","",S97)</f>
        <v>8</v>
      </c>
      <c r="F106" s="42" t="str">
        <f t="shared" si="28"/>
        <v>-</v>
      </c>
      <c r="G106" s="41">
        <f>IF(Q97="","",Q97)</f>
        <v>15</v>
      </c>
      <c r="H106" s="395" t="str">
        <f>IF(J103="","",J103)</f>
        <v/>
      </c>
      <c r="I106" s="43" t="str">
        <f>IF(S100="","",S100)</f>
        <v/>
      </c>
      <c r="J106" s="42" t="str">
        <f t="shared" si="30"/>
        <v/>
      </c>
      <c r="K106" s="41" t="str">
        <f>IF(Q100="","",Q100)</f>
        <v/>
      </c>
      <c r="L106" s="395" t="str">
        <f>IF(N103="","",N103)</f>
        <v/>
      </c>
      <c r="M106" s="43" t="str">
        <f>IF(S103="","",S103)</f>
        <v/>
      </c>
      <c r="N106" s="42" t="str">
        <f>IF(M106="","","-")</f>
        <v/>
      </c>
      <c r="O106" s="41" t="str">
        <f>IF(Q103="","",Q103)</f>
        <v/>
      </c>
      <c r="P106" s="395" t="str">
        <f>IF(R103="","",R103)</f>
        <v/>
      </c>
      <c r="Q106" s="452"/>
      <c r="R106" s="453"/>
      <c r="S106" s="453"/>
      <c r="T106" s="454"/>
      <c r="U106" s="4">
        <f>Z105</f>
        <v>0</v>
      </c>
      <c r="V106" s="3" t="s">
        <v>1</v>
      </c>
      <c r="W106" s="3">
        <f>AA105</f>
        <v>3</v>
      </c>
      <c r="X106" s="2" t="s">
        <v>0</v>
      </c>
      <c r="Y106" s="29"/>
      <c r="Z106" s="94"/>
      <c r="AA106" s="93"/>
      <c r="AB106" s="94"/>
      <c r="AC106" s="93"/>
      <c r="AD106" s="92"/>
      <c r="AE106" s="93"/>
      <c r="AF106" s="93"/>
      <c r="AG106" s="92"/>
      <c r="AH106" s="80"/>
      <c r="AI106" s="91"/>
      <c r="AJ106" s="91"/>
      <c r="AL106" s="210"/>
      <c r="AM106" s="207" t="s">
        <v>278</v>
      </c>
      <c r="AN106" s="54">
        <f>IF(BB97="","",BB97)</f>
        <v>12</v>
      </c>
      <c r="AO106" s="52" t="str">
        <f t="shared" si="29"/>
        <v>-</v>
      </c>
      <c r="AP106" s="51">
        <f>IF(AZ97="","",AZ97)</f>
        <v>15</v>
      </c>
      <c r="AQ106" s="458" t="str">
        <f>IF(AS103="","",AS103)</f>
        <v>-</v>
      </c>
      <c r="AR106" s="53" t="str">
        <f>IF(BB100="","",BB100)</f>
        <v/>
      </c>
      <c r="AS106" s="52" t="str">
        <f t="shared" si="31"/>
        <v/>
      </c>
      <c r="AT106" s="51" t="str">
        <f>IF(AZ100="","",AZ100)</f>
        <v/>
      </c>
      <c r="AU106" s="394" t="str">
        <f>IF(AW103="","",AW103)</f>
        <v/>
      </c>
      <c r="AV106" s="51" t="str">
        <f>IF(BB103="","",BB103)</f>
        <v/>
      </c>
      <c r="AW106" s="52" t="str">
        <f t="shared" si="32"/>
        <v/>
      </c>
      <c r="AX106" s="51" t="str">
        <f>IF(AZ103="","",AZ103)</f>
        <v/>
      </c>
      <c r="AY106" s="394" t="str">
        <f>IF(BA103="","",BA103)</f>
        <v/>
      </c>
      <c r="AZ106" s="449"/>
      <c r="BA106" s="450"/>
      <c r="BB106" s="450"/>
      <c r="BC106" s="464"/>
      <c r="BD106" s="83"/>
      <c r="BE106" s="52" t="str">
        <f t="shared" si="27"/>
        <v/>
      </c>
      <c r="BF106" s="82"/>
      <c r="BG106" s="436"/>
      <c r="BH106" s="6">
        <f>BM105</f>
        <v>1</v>
      </c>
      <c r="BI106" s="7" t="s">
        <v>1</v>
      </c>
      <c r="BJ106" s="7">
        <f>BN105</f>
        <v>3</v>
      </c>
      <c r="BK106" s="8" t="s">
        <v>0</v>
      </c>
      <c r="BL106" s="67"/>
      <c r="BM106" s="40"/>
      <c r="BN106" s="37"/>
      <c r="BO106" s="39"/>
      <c r="BP106" s="38"/>
      <c r="BQ106" s="36"/>
      <c r="BR106" s="37"/>
      <c r="BS106" s="37"/>
      <c r="BT106" s="36"/>
      <c r="BU106" s="33"/>
      <c r="BV106" s="32"/>
    </row>
    <row r="107" spans="2:74" ht="12" customHeight="1" x14ac:dyDescent="0.15">
      <c r="B107" s="109"/>
      <c r="C107" s="158"/>
      <c r="D107" s="159"/>
      <c r="E107" s="139"/>
      <c r="F107" s="138"/>
      <c r="G107" s="139"/>
      <c r="H107" s="139"/>
      <c r="I107" s="140"/>
      <c r="J107" s="141"/>
      <c r="K107" s="140"/>
      <c r="L107" s="140"/>
      <c r="M107" s="140"/>
      <c r="N107" s="141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37"/>
      <c r="AA107" s="137"/>
      <c r="AB107" s="137"/>
      <c r="AC107" s="137"/>
      <c r="AL107" s="211" t="s">
        <v>93</v>
      </c>
      <c r="AM107" s="212" t="s">
        <v>26</v>
      </c>
      <c r="AN107" s="58">
        <f>IF(BF95="","",BF95)</f>
        <v>11</v>
      </c>
      <c r="AO107" s="56" t="str">
        <f t="shared" si="29"/>
        <v>-</v>
      </c>
      <c r="AP107" s="55">
        <f>IF(BD95="","",BD95)</f>
        <v>15</v>
      </c>
      <c r="AQ107" s="457" t="str">
        <f>IF(BG95="","",IF(BG95="○","×",IF(BG95="×","○")))</f>
        <v>×</v>
      </c>
      <c r="AR107" s="57">
        <f>IF(BF98="","",BF98)</f>
        <v>13</v>
      </c>
      <c r="AS107" s="56" t="str">
        <f t="shared" si="31"/>
        <v>-</v>
      </c>
      <c r="AT107" s="55">
        <f>IF(BD98="","",BD98)</f>
        <v>15</v>
      </c>
      <c r="AU107" s="393" t="str">
        <f>IF(BG98="","",IF(BG98="○","×",IF(BG98="×","○")))</f>
        <v>×</v>
      </c>
      <c r="AV107" s="55">
        <f>IF(BF101="","",BF101)</f>
        <v>12</v>
      </c>
      <c r="AW107" s="56" t="str">
        <f t="shared" si="32"/>
        <v>-</v>
      </c>
      <c r="AX107" s="55">
        <f>IF(BD101="","",BD101)</f>
        <v>15</v>
      </c>
      <c r="AY107" s="393" t="str">
        <f>IF(BG101="","",IF(BG101="○","×",IF(BG101="×","○")))</f>
        <v>×</v>
      </c>
      <c r="AZ107" s="57">
        <f>IF(BF104="","",BF104)</f>
        <v>13</v>
      </c>
      <c r="BA107" s="56" t="str">
        <f>IF(AZ107="","","-")</f>
        <v>-</v>
      </c>
      <c r="BB107" s="55">
        <f>IF(BD104="","",BD104)</f>
        <v>15</v>
      </c>
      <c r="BC107" s="393" t="str">
        <f>IF(BG104="","",IF(BG104="○","×",IF(BG104="×","○")))</f>
        <v>×</v>
      </c>
      <c r="BD107" s="446"/>
      <c r="BE107" s="447"/>
      <c r="BF107" s="447"/>
      <c r="BG107" s="463"/>
      <c r="BH107" s="428">
        <f>RANK(BU108,BU95:BU108)</f>
        <v>5</v>
      </c>
      <c r="BI107" s="429"/>
      <c r="BJ107" s="429"/>
      <c r="BK107" s="430"/>
      <c r="BL107" s="67"/>
      <c r="BM107" s="50"/>
      <c r="BN107" s="46"/>
      <c r="BO107" s="49"/>
      <c r="BP107" s="48"/>
      <c r="BQ107" s="45"/>
      <c r="BR107" s="46"/>
      <c r="BS107" s="46"/>
      <c r="BT107" s="45"/>
      <c r="BU107" s="33"/>
      <c r="BV107" s="32"/>
    </row>
    <row r="108" spans="2:74" ht="12" customHeight="1" x14ac:dyDescent="0.15">
      <c r="B108" s="109"/>
      <c r="C108" s="158"/>
      <c r="D108" s="159"/>
      <c r="E108" s="139"/>
      <c r="F108" s="138"/>
      <c r="G108" s="139"/>
      <c r="H108" s="139"/>
      <c r="I108" s="140"/>
      <c r="J108" s="141"/>
      <c r="K108" s="140"/>
      <c r="L108" s="140"/>
      <c r="M108" s="140"/>
      <c r="N108" s="141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37"/>
      <c r="AA108" s="137"/>
      <c r="AB108" s="137"/>
      <c r="AC108" s="137"/>
      <c r="AL108" s="210" t="s">
        <v>205</v>
      </c>
      <c r="AM108" s="205" t="s">
        <v>26</v>
      </c>
      <c r="AN108" s="54">
        <f>IF(BF96="","",BF96)</f>
        <v>9</v>
      </c>
      <c r="AO108" s="52" t="str">
        <f t="shared" si="29"/>
        <v>-</v>
      </c>
      <c r="AP108" s="51">
        <f>IF(BD96="","",BD96)</f>
        <v>15</v>
      </c>
      <c r="AQ108" s="458" t="str">
        <f>IF(AS99="","",AS99)</f>
        <v/>
      </c>
      <c r="AR108" s="53">
        <f>IF(BF99="","",BF99)</f>
        <v>14</v>
      </c>
      <c r="AS108" s="52" t="str">
        <f t="shared" si="31"/>
        <v>-</v>
      </c>
      <c r="AT108" s="51">
        <f>IF(BD99="","",BD99)</f>
        <v>16</v>
      </c>
      <c r="AU108" s="394" t="str">
        <f>IF(AW105="","",AW105)</f>
        <v>-</v>
      </c>
      <c r="AV108" s="51">
        <f>IF(BF102="","",BF102)</f>
        <v>8</v>
      </c>
      <c r="AW108" s="52" t="str">
        <f t="shared" si="32"/>
        <v>-</v>
      </c>
      <c r="AX108" s="51">
        <f>IF(BD102="","",BD102)</f>
        <v>15</v>
      </c>
      <c r="AY108" s="394" t="str">
        <f>IF(BA105="","",BA105)</f>
        <v/>
      </c>
      <c r="AZ108" s="53">
        <f>IF(BF105="","",BF105)</f>
        <v>13</v>
      </c>
      <c r="BA108" s="52" t="str">
        <f>IF(AZ108="","","-")</f>
        <v>-</v>
      </c>
      <c r="BB108" s="51">
        <f>IF(BD105="","",BD105)</f>
        <v>15</v>
      </c>
      <c r="BC108" s="394" t="str">
        <f>IF(BE105="","",BE105)</f>
        <v>-</v>
      </c>
      <c r="BD108" s="449"/>
      <c r="BE108" s="450"/>
      <c r="BF108" s="450"/>
      <c r="BG108" s="464"/>
      <c r="BH108" s="388"/>
      <c r="BI108" s="389"/>
      <c r="BJ108" s="389"/>
      <c r="BK108" s="390"/>
      <c r="BL108" s="67"/>
      <c r="BM108" s="50">
        <f>COUNTIF(AN107:BG109,"○")</f>
        <v>0</v>
      </c>
      <c r="BN108" s="46">
        <f>COUNTIF(AN107:BG109,"×")</f>
        <v>4</v>
      </c>
      <c r="BO108" s="49">
        <f>(IF((AN107&gt;AP107),1,0))+(IF((AN108&gt;AP108),1,0))+(IF((AN109&gt;AP109),1,0))+(IF((AR107&gt;AT107),1,0))+(IF((AR108&gt;AT108),1,0))+(IF((AR109&gt;AT109),1,0))+(IF((AV107&gt;AX107),1,0))+(IF((AV108&gt;AX108),1,0))+(IF((AV109&gt;AX109),1,0))+(IF((AZ107&gt;BB107),1,0))+(IF((AZ108&gt;BB108),1,0))+(IF((AZ109&gt;BB109),1,0))+(IF((BD107&gt;BF107),1,0))+(IF((BD108&gt;BF108),1,0))+(IF((BD109&gt;BF109),1,0))</f>
        <v>0</v>
      </c>
      <c r="BP108" s="48">
        <f>(IF((AN107&lt;AP107),1,0))+(IF((AN108&lt;AP108),1,0))+(IF((AN109&lt;AP109),1,0))+(IF((AR107&lt;AT107),1,0))+(IF((AR108&lt;AT108),1,0))+(IF((AR109&lt;AT109),1,0))+(IF((AV107&lt;AX107),1,0))+(IF((AV108&lt;AX108),1,0))+(IF((AV109&lt;AX109),1,0))+(IF((AZ107&lt;BB107),1,0))+(IF((AZ108&lt;BB108),1,0))+(IF((AZ109&lt;BB109),1,0))+(IF((BD107&lt;BF107),1,0))+(IF((BD108&lt;BF108),1,0))+(IF((BD109&lt;BF109),1,0))</f>
        <v>8</v>
      </c>
      <c r="BQ108" s="47">
        <f>BO108-BP108</f>
        <v>-8</v>
      </c>
      <c r="BR108" s="46">
        <f>SUM(AN107:AN109,AR107:AR109,AV107:AV109,AZ107:AZ109,BD107:BD109)</f>
        <v>93</v>
      </c>
      <c r="BS108" s="46">
        <f>SUM(AP107:AP109,AT107:AT109,AX107:AX109,BB107:BB109,BF107:BF109)</f>
        <v>121</v>
      </c>
      <c r="BT108" s="45">
        <f>BR108-BS108</f>
        <v>-28</v>
      </c>
      <c r="BU108" s="391">
        <f>(BM108-BN108)*1000+(BQ108)*100+BT108</f>
        <v>-4828</v>
      </c>
      <c r="BV108" s="392"/>
    </row>
    <row r="109" spans="2:74" ht="12" customHeight="1" thickBot="1" x14ac:dyDescent="0.2">
      <c r="B109" s="109"/>
      <c r="C109" s="158"/>
      <c r="D109" s="159"/>
      <c r="E109" s="139"/>
      <c r="F109" s="138"/>
      <c r="G109" s="139"/>
      <c r="H109" s="139"/>
      <c r="I109" s="140"/>
      <c r="J109" s="141"/>
      <c r="K109" s="140"/>
      <c r="L109" s="140"/>
      <c r="M109" s="140"/>
      <c r="N109" s="141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37"/>
      <c r="AA109" s="137"/>
      <c r="AB109" s="137"/>
      <c r="AC109" s="137"/>
      <c r="AL109" s="213"/>
      <c r="AM109" s="214" t="s">
        <v>203</v>
      </c>
      <c r="AN109" s="44" t="str">
        <f>IF(BF97="","",BF97)</f>
        <v/>
      </c>
      <c r="AO109" s="42" t="str">
        <f t="shared" si="29"/>
        <v/>
      </c>
      <c r="AP109" s="41" t="str">
        <f>IF(BD97="","",BD97)</f>
        <v/>
      </c>
      <c r="AQ109" s="459" t="str">
        <f>IF(AS100="","",AS100)</f>
        <v/>
      </c>
      <c r="AR109" s="43" t="str">
        <f>IF(BF100="","",BF100)</f>
        <v/>
      </c>
      <c r="AS109" s="42" t="str">
        <f t="shared" si="31"/>
        <v/>
      </c>
      <c r="AT109" s="41" t="str">
        <f>IF(BD100="","",BD100)</f>
        <v/>
      </c>
      <c r="AU109" s="395" t="str">
        <f>IF(AW106="","",AW106)</f>
        <v/>
      </c>
      <c r="AV109" s="41" t="str">
        <f>IF(BF103="","",BF103)</f>
        <v/>
      </c>
      <c r="AW109" s="42" t="str">
        <f t="shared" si="32"/>
        <v/>
      </c>
      <c r="AX109" s="41" t="str">
        <f>IF(BD103="","",BD103)</f>
        <v/>
      </c>
      <c r="AY109" s="395" t="str">
        <f>IF(BA106="","",BA106)</f>
        <v/>
      </c>
      <c r="AZ109" s="43" t="str">
        <f>IF(BF106="","",BF106)</f>
        <v/>
      </c>
      <c r="BA109" s="42" t="str">
        <f>IF(AZ109="","","-")</f>
        <v/>
      </c>
      <c r="BB109" s="41" t="str">
        <f>IF(BD106="","",BD106)</f>
        <v/>
      </c>
      <c r="BC109" s="395" t="str">
        <f>IF(BE106="","",BE106)</f>
        <v/>
      </c>
      <c r="BD109" s="452"/>
      <c r="BE109" s="453"/>
      <c r="BF109" s="453"/>
      <c r="BG109" s="521"/>
      <c r="BH109" s="4">
        <f>BM108</f>
        <v>0</v>
      </c>
      <c r="BI109" s="3" t="s">
        <v>1</v>
      </c>
      <c r="BJ109" s="3">
        <f>BN108</f>
        <v>4</v>
      </c>
      <c r="BK109" s="2" t="s">
        <v>0</v>
      </c>
      <c r="BL109" s="67"/>
      <c r="BM109" s="40"/>
      <c r="BN109" s="37"/>
      <c r="BO109" s="39"/>
      <c r="BP109" s="38"/>
      <c r="BQ109" s="36"/>
      <c r="BR109" s="37"/>
      <c r="BS109" s="37"/>
      <c r="BT109" s="36"/>
      <c r="BU109" s="81"/>
      <c r="BV109" s="80"/>
    </row>
    <row r="110" spans="2:74" ht="12" customHeight="1" x14ac:dyDescent="0.2">
      <c r="B110" s="109"/>
      <c r="C110" s="158"/>
      <c r="D110" s="159"/>
      <c r="E110" s="139"/>
      <c r="F110" s="138"/>
      <c r="G110" s="139"/>
      <c r="H110" s="139"/>
      <c r="I110" s="140"/>
      <c r="J110" s="141"/>
      <c r="K110" s="140"/>
      <c r="L110" s="140"/>
      <c r="M110" s="140"/>
      <c r="N110" s="141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37"/>
      <c r="AA110" s="137"/>
      <c r="AB110" s="137"/>
      <c r="AC110" s="137"/>
      <c r="AL110" s="158"/>
      <c r="AM110" s="159"/>
      <c r="AN110" s="139"/>
      <c r="AO110" s="138"/>
      <c r="AP110" s="139"/>
      <c r="AQ110" s="139"/>
      <c r="AR110" s="140"/>
      <c r="AS110" s="141"/>
      <c r="AT110" s="140"/>
      <c r="AU110" s="140"/>
      <c r="AV110" s="140"/>
      <c r="AW110" s="141"/>
      <c r="AX110" s="140"/>
      <c r="AY110" s="140"/>
      <c r="AZ110" s="140"/>
      <c r="BA110" s="140"/>
      <c r="BB110" s="140"/>
      <c r="BC110" s="140"/>
    </row>
    <row r="111" spans="2:74" ht="12" customHeight="1" x14ac:dyDescent="0.2">
      <c r="B111" s="109"/>
      <c r="C111" s="158"/>
      <c r="D111" s="159"/>
      <c r="E111" s="139"/>
      <c r="F111" s="138"/>
      <c r="G111" s="139"/>
      <c r="H111" s="139"/>
      <c r="I111" s="140"/>
      <c r="J111" s="141"/>
      <c r="K111" s="140"/>
      <c r="L111" s="140"/>
      <c r="M111" s="140"/>
      <c r="N111" s="141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37"/>
      <c r="AA111" s="137"/>
      <c r="AB111" s="137"/>
      <c r="AC111" s="137"/>
      <c r="AL111" s="158"/>
      <c r="AM111" s="159"/>
      <c r="AN111" s="139"/>
      <c r="AO111" s="138"/>
      <c r="AP111" s="139"/>
      <c r="AQ111" s="139"/>
      <c r="AR111" s="140"/>
      <c r="AS111" s="141"/>
      <c r="AT111" s="140"/>
      <c r="AU111" s="140"/>
      <c r="AV111" s="140"/>
      <c r="AW111" s="141"/>
      <c r="AX111" s="140"/>
      <c r="AY111" s="140"/>
      <c r="AZ111" s="140"/>
      <c r="BA111" s="140"/>
      <c r="BB111" s="140"/>
      <c r="BC111" s="140"/>
    </row>
    <row r="112" spans="2:74" ht="12" customHeight="1" x14ac:dyDescent="0.2">
      <c r="B112" s="109"/>
      <c r="C112" s="158"/>
      <c r="D112" s="159"/>
      <c r="E112" s="139"/>
      <c r="F112" s="138"/>
      <c r="G112" s="139"/>
      <c r="H112" s="139"/>
      <c r="I112" s="140"/>
      <c r="J112" s="141"/>
      <c r="K112" s="140"/>
      <c r="L112" s="140"/>
      <c r="M112" s="140"/>
      <c r="N112" s="141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37"/>
      <c r="AA112" s="137"/>
      <c r="AB112" s="137"/>
      <c r="AC112" s="137"/>
      <c r="AL112" s="158"/>
      <c r="AM112" s="159"/>
      <c r="AN112" s="139"/>
      <c r="AO112" s="138"/>
      <c r="AP112" s="139"/>
      <c r="AQ112" s="139"/>
      <c r="AR112" s="140"/>
      <c r="AS112" s="141"/>
      <c r="AT112" s="140"/>
      <c r="AU112" s="140"/>
      <c r="AV112" s="140"/>
      <c r="AW112" s="141"/>
      <c r="AX112" s="140"/>
      <c r="AY112" s="140"/>
      <c r="AZ112" s="140"/>
      <c r="BA112" s="140"/>
      <c r="BB112" s="140"/>
      <c r="BC112" s="140"/>
    </row>
    <row r="113" spans="2:63" ht="12" customHeight="1" x14ac:dyDescent="0.2">
      <c r="B113" s="109"/>
      <c r="C113" s="158"/>
      <c r="D113" s="159"/>
      <c r="E113" s="139"/>
      <c r="F113" s="138"/>
      <c r="G113" s="139"/>
      <c r="H113" s="139"/>
      <c r="I113" s="140"/>
      <c r="J113" s="141"/>
      <c r="K113" s="140"/>
      <c r="L113" s="140"/>
      <c r="M113" s="140"/>
      <c r="N113" s="141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37"/>
      <c r="AA113" s="137"/>
      <c r="AB113" s="137"/>
      <c r="AC113" s="137"/>
      <c r="AL113" s="158"/>
      <c r="AM113" s="159"/>
      <c r="AN113" s="139"/>
      <c r="AO113" s="138"/>
      <c r="AP113" s="139"/>
      <c r="AQ113" s="139"/>
      <c r="AR113" s="140"/>
      <c r="AS113" s="141"/>
      <c r="AT113" s="140"/>
      <c r="AU113" s="140"/>
      <c r="AV113" s="140"/>
      <c r="AW113" s="141"/>
      <c r="AX113" s="140"/>
      <c r="AY113" s="140"/>
      <c r="AZ113" s="140"/>
      <c r="BA113" s="140"/>
      <c r="BB113" s="140"/>
      <c r="BC113" s="140"/>
    </row>
    <row r="114" spans="2:63" s="109" customFormat="1" ht="12" customHeight="1" x14ac:dyDescent="0.2"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</row>
    <row r="115" spans="2:63" ht="13.05" customHeight="1" x14ac:dyDescent="0.2">
      <c r="B115" s="109"/>
      <c r="C115" s="335" t="s">
        <v>210</v>
      </c>
      <c r="D115" s="336" t="s">
        <v>338</v>
      </c>
      <c r="E115" s="511" t="s">
        <v>21</v>
      </c>
      <c r="F115" s="512"/>
      <c r="G115" s="512"/>
      <c r="H115" s="51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</row>
    <row r="116" spans="2:63" ht="13.05" customHeight="1" thickBot="1" x14ac:dyDescent="0.25">
      <c r="C116" s="345" t="s">
        <v>209</v>
      </c>
      <c r="D116" s="346" t="s">
        <v>338</v>
      </c>
      <c r="E116" s="507"/>
      <c r="F116" s="504"/>
      <c r="G116" s="504"/>
      <c r="H116" s="505"/>
      <c r="I116" s="237">
        <v>15</v>
      </c>
      <c r="J116" s="238">
        <v>7</v>
      </c>
      <c r="K116" s="239">
        <v>6</v>
      </c>
      <c r="L116" s="114"/>
      <c r="M116" s="114"/>
      <c r="N116" s="114"/>
      <c r="O116" s="114"/>
      <c r="P116" s="114"/>
      <c r="Q116" s="114"/>
      <c r="R116" s="114"/>
      <c r="S116" s="114"/>
      <c r="AN116" s="514" t="s">
        <v>6</v>
      </c>
      <c r="AO116" s="514"/>
      <c r="AP116" s="514"/>
      <c r="AQ116" s="514"/>
      <c r="AR116" s="514"/>
      <c r="AS116" s="514"/>
      <c r="AT116" s="514"/>
      <c r="AU116" s="514"/>
      <c r="AV116" s="514"/>
      <c r="AW116" s="514"/>
      <c r="AX116" s="514"/>
      <c r="AY116" s="514"/>
      <c r="AZ116" s="514"/>
      <c r="BA116" s="514"/>
      <c r="BB116" s="514"/>
      <c r="BC116" s="514"/>
      <c r="BD116" s="514"/>
      <c r="BE116" s="514"/>
      <c r="BF116" s="514"/>
      <c r="BG116" s="514"/>
    </row>
    <row r="117" spans="2:63" ht="13.05" customHeight="1" thickTop="1" thickBot="1" x14ac:dyDescent="0.25">
      <c r="C117" s="347" t="s">
        <v>64</v>
      </c>
      <c r="D117" s="348" t="s">
        <v>41</v>
      </c>
      <c r="E117" s="511" t="s">
        <v>22</v>
      </c>
      <c r="F117" s="512"/>
      <c r="G117" s="512"/>
      <c r="H117" s="513"/>
      <c r="I117" s="308">
        <v>11</v>
      </c>
      <c r="J117" s="309">
        <v>15</v>
      </c>
      <c r="K117" s="310">
        <v>15</v>
      </c>
      <c r="L117" s="215"/>
      <c r="M117" s="215"/>
      <c r="N117" s="234"/>
      <c r="O117" s="114"/>
      <c r="P117" s="114"/>
      <c r="Q117" s="114"/>
      <c r="R117" s="114"/>
      <c r="S117" s="114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09"/>
      <c r="AN117" s="514"/>
      <c r="AO117" s="514"/>
      <c r="AP117" s="514"/>
      <c r="AQ117" s="514"/>
      <c r="AR117" s="514"/>
      <c r="AS117" s="514"/>
      <c r="AT117" s="514"/>
      <c r="AU117" s="514"/>
      <c r="AV117" s="514"/>
      <c r="AW117" s="514"/>
      <c r="AX117" s="514"/>
      <c r="AY117" s="514"/>
      <c r="AZ117" s="514"/>
      <c r="BA117" s="514"/>
      <c r="BB117" s="514"/>
      <c r="BC117" s="514"/>
      <c r="BD117" s="514"/>
      <c r="BE117" s="514"/>
      <c r="BF117" s="514"/>
      <c r="BG117" s="514"/>
    </row>
    <row r="118" spans="2:63" ht="13.05" customHeight="1" thickTop="1" thickBot="1" x14ac:dyDescent="0.25">
      <c r="C118" s="337" t="s">
        <v>215</v>
      </c>
      <c r="D118" s="338" t="s">
        <v>41</v>
      </c>
      <c r="E118" s="507"/>
      <c r="F118" s="504"/>
      <c r="G118" s="504"/>
      <c r="H118" s="505"/>
      <c r="I118" s="307"/>
      <c r="J118" s="229"/>
      <c r="K118" s="229"/>
      <c r="L118" s="243">
        <v>11</v>
      </c>
      <c r="M118" s="243">
        <v>15</v>
      </c>
      <c r="N118" s="244">
        <v>8</v>
      </c>
      <c r="O118" s="235"/>
      <c r="P118" s="235"/>
      <c r="Q118" s="114"/>
      <c r="R118" s="114"/>
      <c r="S118" s="114"/>
      <c r="AN118" s="514"/>
      <c r="AO118" s="514"/>
      <c r="AP118" s="514"/>
      <c r="AQ118" s="514"/>
      <c r="AR118" s="514"/>
      <c r="AS118" s="514"/>
      <c r="AT118" s="514"/>
      <c r="AU118" s="514"/>
      <c r="AV118" s="514"/>
      <c r="AW118" s="514"/>
      <c r="AX118" s="514"/>
      <c r="AY118" s="514"/>
      <c r="AZ118" s="514"/>
      <c r="BA118" s="514"/>
      <c r="BB118" s="514"/>
      <c r="BC118" s="514"/>
      <c r="BD118" s="514"/>
      <c r="BE118" s="514"/>
      <c r="BF118" s="514"/>
      <c r="BG118" s="514"/>
    </row>
    <row r="119" spans="2:63" ht="13.05" customHeight="1" thickTop="1" thickBot="1" x14ac:dyDescent="0.25">
      <c r="C119" s="339" t="s">
        <v>224</v>
      </c>
      <c r="D119" s="340" t="s">
        <v>77</v>
      </c>
      <c r="E119" s="506" t="s">
        <v>23</v>
      </c>
      <c r="F119" s="501"/>
      <c r="G119" s="501"/>
      <c r="H119" s="502"/>
      <c r="I119" s="307"/>
      <c r="J119" s="229"/>
      <c r="K119" s="229"/>
      <c r="L119" s="243">
        <v>15</v>
      </c>
      <c r="M119" s="243">
        <v>12</v>
      </c>
      <c r="N119" s="322">
        <v>15</v>
      </c>
      <c r="O119" s="321"/>
      <c r="P119" s="228"/>
      <c r="Q119" s="113"/>
      <c r="R119" s="113"/>
      <c r="S119" s="113"/>
      <c r="T119" s="134"/>
      <c r="U119" s="134"/>
      <c r="V119" s="134"/>
      <c r="W119" s="134"/>
      <c r="X119" s="134"/>
      <c r="Y119" s="134"/>
      <c r="Z119" s="109"/>
      <c r="AA119" s="109"/>
      <c r="AB119" s="109"/>
      <c r="AC119" s="153"/>
      <c r="AD119" s="153"/>
      <c r="AE119" s="153"/>
      <c r="AF119" s="153"/>
      <c r="AG119" s="153"/>
      <c r="AH119" s="153"/>
      <c r="AI119" s="153"/>
      <c r="AJ119" s="153"/>
      <c r="AK119" s="153"/>
      <c r="AN119" s="514"/>
      <c r="AO119" s="514"/>
      <c r="AP119" s="514"/>
      <c r="AQ119" s="514"/>
      <c r="AR119" s="514"/>
      <c r="AS119" s="514"/>
      <c r="AT119" s="514"/>
      <c r="AU119" s="514"/>
      <c r="AV119" s="514"/>
      <c r="AW119" s="514"/>
      <c r="AX119" s="514"/>
      <c r="AY119" s="514"/>
      <c r="AZ119" s="514"/>
      <c r="BA119" s="514"/>
      <c r="BB119" s="514"/>
      <c r="BC119" s="514"/>
      <c r="BD119" s="514"/>
      <c r="BE119" s="514"/>
      <c r="BF119" s="514"/>
      <c r="BG119" s="514"/>
    </row>
    <row r="120" spans="2:63" ht="13.05" customHeight="1" thickTop="1" thickBot="1" x14ac:dyDescent="0.25">
      <c r="C120" s="341" t="s">
        <v>223</v>
      </c>
      <c r="D120" s="342" t="s">
        <v>77</v>
      </c>
      <c r="E120" s="507"/>
      <c r="F120" s="504"/>
      <c r="G120" s="504"/>
      <c r="H120" s="505"/>
      <c r="I120" s="314">
        <v>16</v>
      </c>
      <c r="J120" s="315">
        <v>15</v>
      </c>
      <c r="K120" s="316">
        <v>15</v>
      </c>
      <c r="L120" s="323"/>
      <c r="M120" s="323"/>
      <c r="N120" s="324"/>
      <c r="O120" s="229"/>
      <c r="P120" s="230"/>
      <c r="Q120" s="113"/>
      <c r="R120" s="113"/>
      <c r="S120" s="113"/>
      <c r="T120" s="515"/>
      <c r="U120" s="515"/>
      <c r="V120" s="515"/>
      <c r="W120" s="515"/>
      <c r="X120" s="515"/>
      <c r="Y120" s="515"/>
      <c r="Z120" s="515"/>
      <c r="AA120" s="515"/>
      <c r="AB120" s="515"/>
      <c r="AC120" s="515"/>
      <c r="AD120" s="516"/>
      <c r="AE120" s="516"/>
      <c r="AF120" s="516"/>
      <c r="AG120" s="516"/>
      <c r="AH120" s="516"/>
      <c r="AI120" s="516"/>
      <c r="AJ120" s="516"/>
      <c r="AK120" s="516"/>
      <c r="AL120" s="119"/>
      <c r="AN120" s="517" t="s">
        <v>356</v>
      </c>
      <c r="AO120" s="517"/>
      <c r="AP120" s="517"/>
      <c r="AQ120" s="517"/>
      <c r="AR120" s="517"/>
      <c r="AS120" s="517"/>
      <c r="AT120" s="517"/>
      <c r="AU120" s="517"/>
      <c r="AV120" s="517"/>
      <c r="AW120" s="517"/>
      <c r="AX120" s="517"/>
      <c r="AY120" s="517"/>
      <c r="AZ120" s="517"/>
      <c r="BA120" s="517"/>
      <c r="BB120" s="517"/>
      <c r="BC120" s="517"/>
      <c r="BD120" s="517"/>
      <c r="BE120" s="517"/>
      <c r="BF120" s="517"/>
      <c r="BG120" s="517"/>
    </row>
    <row r="121" spans="2:63" ht="13.05" customHeight="1" thickTop="1" x14ac:dyDescent="0.2">
      <c r="C121" s="347" t="s">
        <v>298</v>
      </c>
      <c r="D121" s="348" t="s">
        <v>207</v>
      </c>
      <c r="E121" s="506" t="s">
        <v>24</v>
      </c>
      <c r="F121" s="501"/>
      <c r="G121" s="501"/>
      <c r="H121" s="502"/>
      <c r="I121" s="240">
        <v>18</v>
      </c>
      <c r="J121" s="241">
        <v>13</v>
      </c>
      <c r="K121" s="242">
        <v>11</v>
      </c>
      <c r="L121" s="229"/>
      <c r="M121" s="229"/>
      <c r="N121" s="229"/>
      <c r="O121" s="229"/>
      <c r="P121" s="230"/>
      <c r="Q121" s="113"/>
      <c r="R121" s="113"/>
      <c r="S121" s="113"/>
      <c r="T121" s="120" t="s">
        <v>5</v>
      </c>
      <c r="U121" s="218"/>
      <c r="V121" s="218"/>
      <c r="W121" s="218"/>
      <c r="X121" s="218"/>
      <c r="Y121" s="218"/>
      <c r="Z121" s="121"/>
      <c r="AA121" s="121"/>
      <c r="AB121" s="121"/>
      <c r="AC121" s="121"/>
      <c r="AD121" s="122"/>
      <c r="AE121" s="123"/>
      <c r="AF121" s="220"/>
      <c r="AG121" s="220"/>
      <c r="AH121" s="220"/>
      <c r="AI121" s="220"/>
      <c r="AJ121" s="220"/>
      <c r="AK121" s="220"/>
      <c r="AL121" s="124"/>
      <c r="AN121" s="517"/>
      <c r="AO121" s="517"/>
      <c r="AP121" s="517"/>
      <c r="AQ121" s="517"/>
      <c r="AR121" s="517"/>
      <c r="AS121" s="517"/>
      <c r="AT121" s="517"/>
      <c r="AU121" s="517"/>
      <c r="AV121" s="517"/>
      <c r="AW121" s="517"/>
      <c r="AX121" s="517"/>
      <c r="AY121" s="517"/>
      <c r="AZ121" s="517"/>
      <c r="BA121" s="517"/>
      <c r="BB121" s="517"/>
      <c r="BC121" s="517"/>
      <c r="BD121" s="517"/>
      <c r="BE121" s="517"/>
      <c r="BF121" s="517"/>
      <c r="BG121" s="517"/>
      <c r="BH121" s="154"/>
    </row>
    <row r="122" spans="2:63" ht="13.05" customHeight="1" thickBot="1" x14ac:dyDescent="0.25">
      <c r="C122" s="337" t="s">
        <v>297</v>
      </c>
      <c r="D122" s="338" t="s">
        <v>296</v>
      </c>
      <c r="E122" s="507"/>
      <c r="F122" s="504"/>
      <c r="G122" s="504"/>
      <c r="H122" s="505"/>
      <c r="I122" s="229"/>
      <c r="J122" s="229"/>
      <c r="K122" s="229"/>
      <c r="L122" s="229"/>
      <c r="M122" s="229"/>
      <c r="N122" s="243">
        <v>15</v>
      </c>
      <c r="O122" s="243">
        <v>7</v>
      </c>
      <c r="P122" s="244">
        <v>14</v>
      </c>
      <c r="Q122" s="113"/>
      <c r="R122" s="113"/>
      <c r="S122" s="125"/>
      <c r="T122" s="381" t="str">
        <f>C127</f>
        <v>秋山和樹</v>
      </c>
      <c r="U122" s="382"/>
      <c r="V122" s="382"/>
      <c r="W122" s="382"/>
      <c r="X122" s="382"/>
      <c r="Y122" s="382"/>
      <c r="Z122" s="383" t="s">
        <v>77</v>
      </c>
      <c r="AA122" s="383"/>
      <c r="AB122" s="383"/>
      <c r="AC122" s="383"/>
      <c r="AD122" s="383"/>
      <c r="AE122" s="383"/>
      <c r="AF122" s="384"/>
      <c r="AN122" s="517"/>
      <c r="AO122" s="517"/>
      <c r="AP122" s="517"/>
      <c r="AQ122" s="517"/>
      <c r="AR122" s="517"/>
      <c r="AS122" s="517"/>
      <c r="AT122" s="517"/>
      <c r="AU122" s="517"/>
      <c r="AV122" s="517"/>
      <c r="AW122" s="517"/>
      <c r="AX122" s="517"/>
      <c r="AY122" s="517"/>
      <c r="AZ122" s="517"/>
      <c r="BA122" s="517"/>
      <c r="BB122" s="517"/>
      <c r="BC122" s="517"/>
      <c r="BD122" s="517"/>
      <c r="BE122" s="517"/>
      <c r="BF122" s="517"/>
      <c r="BG122" s="517"/>
      <c r="BH122" s="154"/>
    </row>
    <row r="123" spans="2:63" ht="13.05" customHeight="1" thickTop="1" x14ac:dyDescent="0.2">
      <c r="C123" s="349" t="s">
        <v>232</v>
      </c>
      <c r="D123" s="350" t="s">
        <v>340</v>
      </c>
      <c r="E123" s="500" t="s">
        <v>43</v>
      </c>
      <c r="F123" s="501"/>
      <c r="G123" s="501"/>
      <c r="H123" s="502"/>
      <c r="I123" s="231"/>
      <c r="J123" s="232"/>
      <c r="K123" s="232"/>
      <c r="L123" s="229"/>
      <c r="M123" s="229"/>
      <c r="N123" s="243">
        <v>6</v>
      </c>
      <c r="O123" s="243">
        <v>15</v>
      </c>
      <c r="P123" s="322">
        <v>16</v>
      </c>
      <c r="Q123" s="327"/>
      <c r="R123" s="327"/>
      <c r="S123" s="328"/>
      <c r="T123" s="377" t="str">
        <f>C128</f>
        <v>谷本優花</v>
      </c>
      <c r="U123" s="378"/>
      <c r="V123" s="378"/>
      <c r="W123" s="378"/>
      <c r="X123" s="378"/>
      <c r="Y123" s="378"/>
      <c r="Z123" s="379" t="s">
        <v>77</v>
      </c>
      <c r="AA123" s="379"/>
      <c r="AB123" s="379"/>
      <c r="AC123" s="379"/>
      <c r="AD123" s="379"/>
      <c r="AE123" s="379"/>
      <c r="AF123" s="380"/>
      <c r="AN123" s="456" t="s">
        <v>78</v>
      </c>
      <c r="AO123" s="456"/>
      <c r="AP123" s="456"/>
      <c r="AQ123" s="456"/>
      <c r="AR123" s="456"/>
      <c r="AS123" s="456"/>
      <c r="AT123" s="456"/>
      <c r="AU123" s="456"/>
      <c r="AV123" s="456"/>
      <c r="AW123" s="456"/>
      <c r="AX123" s="456"/>
      <c r="AY123" s="456"/>
      <c r="AZ123" s="456"/>
      <c r="BA123" s="456"/>
      <c r="BB123" s="456"/>
      <c r="BC123" s="456"/>
      <c r="BD123" s="456"/>
      <c r="BE123" s="456"/>
      <c r="BF123" s="456"/>
      <c r="BG123" s="456"/>
    </row>
    <row r="124" spans="2:63" ht="13.05" customHeight="1" thickBot="1" x14ac:dyDescent="0.25">
      <c r="C124" s="351" t="s">
        <v>228</v>
      </c>
      <c r="D124" s="352" t="s">
        <v>362</v>
      </c>
      <c r="E124" s="503"/>
      <c r="F124" s="504"/>
      <c r="G124" s="504"/>
      <c r="H124" s="505"/>
      <c r="I124" s="237">
        <v>9</v>
      </c>
      <c r="J124" s="238">
        <v>15</v>
      </c>
      <c r="K124" s="239">
        <v>6</v>
      </c>
      <c r="L124" s="227"/>
      <c r="M124" s="227"/>
      <c r="N124" s="227"/>
      <c r="O124" s="229"/>
      <c r="P124" s="331"/>
      <c r="Q124" s="233"/>
      <c r="R124" s="233"/>
      <c r="S124" s="113"/>
      <c r="T124" s="127" t="s">
        <v>44</v>
      </c>
      <c r="U124" s="219"/>
      <c r="V124" s="219"/>
      <c r="W124" s="219"/>
      <c r="X124" s="219"/>
      <c r="Y124" s="219"/>
      <c r="Z124" s="128"/>
      <c r="AA124" s="128"/>
      <c r="AB124" s="129"/>
      <c r="AC124" s="171"/>
      <c r="AD124" s="171"/>
      <c r="AE124" s="130"/>
      <c r="AF124" s="124"/>
      <c r="AN124" s="456"/>
      <c r="AO124" s="456"/>
      <c r="AP124" s="456"/>
      <c r="AQ124" s="456"/>
      <c r="AR124" s="456"/>
      <c r="AS124" s="456"/>
      <c r="AT124" s="456"/>
      <c r="AU124" s="456"/>
      <c r="AV124" s="456"/>
      <c r="AW124" s="456"/>
      <c r="AX124" s="456"/>
      <c r="AY124" s="456"/>
      <c r="AZ124" s="456"/>
      <c r="BA124" s="456"/>
      <c r="BB124" s="456"/>
      <c r="BC124" s="456"/>
      <c r="BD124" s="456"/>
      <c r="BE124" s="456"/>
      <c r="BF124" s="456"/>
      <c r="BG124" s="456"/>
    </row>
    <row r="125" spans="2:63" ht="13.05" customHeight="1" thickTop="1" thickBot="1" x14ac:dyDescent="0.25">
      <c r="C125" s="353" t="s">
        <v>268</v>
      </c>
      <c r="D125" s="354" t="s">
        <v>334</v>
      </c>
      <c r="E125" s="506" t="s">
        <v>74</v>
      </c>
      <c r="F125" s="501"/>
      <c r="G125" s="501"/>
      <c r="H125" s="502"/>
      <c r="I125" s="308">
        <v>15</v>
      </c>
      <c r="J125" s="309">
        <v>12</v>
      </c>
      <c r="K125" s="310">
        <v>15</v>
      </c>
      <c r="L125" s="225"/>
      <c r="M125" s="225"/>
      <c r="N125" s="226"/>
      <c r="O125" s="326"/>
      <c r="P125" s="324"/>
      <c r="Q125" s="113"/>
      <c r="R125" s="113"/>
      <c r="S125" s="113"/>
      <c r="T125" s="381" t="str">
        <f>C119</f>
        <v>岩本航輔</v>
      </c>
      <c r="U125" s="382"/>
      <c r="V125" s="382"/>
      <c r="W125" s="382"/>
      <c r="X125" s="382"/>
      <c r="Y125" s="382"/>
      <c r="Z125" s="383" t="s">
        <v>77</v>
      </c>
      <c r="AA125" s="383"/>
      <c r="AB125" s="383"/>
      <c r="AC125" s="383"/>
      <c r="AD125" s="383"/>
      <c r="AE125" s="383"/>
      <c r="AF125" s="384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</row>
    <row r="126" spans="2:63" ht="13.05" customHeight="1" thickTop="1" thickBot="1" x14ac:dyDescent="0.25">
      <c r="C126" s="341" t="s">
        <v>275</v>
      </c>
      <c r="D126" s="342" t="s">
        <v>334</v>
      </c>
      <c r="E126" s="507"/>
      <c r="F126" s="504"/>
      <c r="G126" s="504"/>
      <c r="H126" s="505"/>
      <c r="I126" s="307"/>
      <c r="J126" s="229"/>
      <c r="K126" s="229"/>
      <c r="L126" s="243">
        <v>15</v>
      </c>
      <c r="M126" s="243">
        <v>9</v>
      </c>
      <c r="N126" s="322">
        <v>9</v>
      </c>
      <c r="O126" s="229"/>
      <c r="P126" s="113"/>
      <c r="Q126" s="113"/>
      <c r="R126" s="113"/>
      <c r="S126" s="113"/>
      <c r="T126" s="377" t="str">
        <f>C120</f>
        <v>眞部里咲</v>
      </c>
      <c r="U126" s="378"/>
      <c r="V126" s="378"/>
      <c r="W126" s="378"/>
      <c r="X126" s="378"/>
      <c r="Y126" s="378"/>
      <c r="Z126" s="379" t="s">
        <v>77</v>
      </c>
      <c r="AA126" s="379"/>
      <c r="AB126" s="379"/>
      <c r="AC126" s="379"/>
      <c r="AD126" s="379"/>
      <c r="AE126" s="379"/>
      <c r="AF126" s="380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</row>
    <row r="127" spans="2:63" ht="13.05" customHeight="1" thickTop="1" thickBot="1" x14ac:dyDescent="0.25">
      <c r="C127" s="339" t="s">
        <v>123</v>
      </c>
      <c r="D127" s="340" t="s">
        <v>77</v>
      </c>
      <c r="E127" s="500" t="s">
        <v>116</v>
      </c>
      <c r="F127" s="501"/>
      <c r="G127" s="501"/>
      <c r="H127" s="502"/>
      <c r="I127" s="325"/>
      <c r="J127" s="326"/>
      <c r="K127" s="326"/>
      <c r="L127" s="309">
        <v>9</v>
      </c>
      <c r="M127" s="309">
        <v>15</v>
      </c>
      <c r="N127" s="310">
        <v>15</v>
      </c>
      <c r="O127" s="229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</row>
    <row r="128" spans="2:63" ht="13.05" customHeight="1" thickTop="1" x14ac:dyDescent="0.2">
      <c r="C128" s="355" t="s">
        <v>122</v>
      </c>
      <c r="D128" s="356" t="s">
        <v>77</v>
      </c>
      <c r="E128" s="508"/>
      <c r="F128" s="509"/>
      <c r="G128" s="509"/>
      <c r="H128" s="510"/>
      <c r="I128" s="113"/>
      <c r="J128" s="113"/>
      <c r="K128" s="113"/>
      <c r="L128" s="229"/>
      <c r="M128" s="229"/>
      <c r="N128" s="229"/>
      <c r="O128" s="233"/>
      <c r="P128" s="233"/>
      <c r="Q128" s="233"/>
      <c r="R128" s="113"/>
      <c r="S128" s="110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</row>
    <row r="129" spans="3:70" ht="13.05" customHeight="1" thickBot="1" x14ac:dyDescent="0.25"/>
    <row r="130" spans="3:70" ht="12" customHeight="1" x14ac:dyDescent="0.15">
      <c r="C130" s="496" t="s">
        <v>38</v>
      </c>
      <c r="D130" s="497"/>
      <c r="E130" s="455" t="str">
        <f>C132</f>
        <v>芝　孝典</v>
      </c>
      <c r="F130" s="421"/>
      <c r="G130" s="421"/>
      <c r="H130" s="422"/>
      <c r="I130" s="420" t="str">
        <f>C135</f>
        <v>金浦新吾</v>
      </c>
      <c r="J130" s="421"/>
      <c r="K130" s="421"/>
      <c r="L130" s="422"/>
      <c r="M130" s="420" t="str">
        <f>C138</f>
        <v>佐々木駿丞</v>
      </c>
      <c r="N130" s="421"/>
      <c r="O130" s="421"/>
      <c r="P130" s="422"/>
      <c r="Q130" s="420" t="str">
        <f>C141</f>
        <v>岩部大我</v>
      </c>
      <c r="R130" s="421"/>
      <c r="S130" s="421"/>
      <c r="T130" s="423"/>
      <c r="U130" s="406" t="s">
        <v>3</v>
      </c>
      <c r="V130" s="407"/>
      <c r="W130" s="407"/>
      <c r="X130" s="408"/>
      <c r="Y130" s="29"/>
      <c r="Z130" s="411" t="s">
        <v>17</v>
      </c>
      <c r="AA130" s="413"/>
      <c r="AB130" s="411" t="s">
        <v>16</v>
      </c>
      <c r="AC130" s="412"/>
      <c r="AD130" s="413"/>
      <c r="AE130" s="414" t="s">
        <v>15</v>
      </c>
      <c r="AF130" s="415"/>
      <c r="AG130" s="416"/>
      <c r="AH130" s="29"/>
      <c r="AI130" s="29"/>
      <c r="AJ130" s="29"/>
      <c r="AL130" s="496" t="s">
        <v>31</v>
      </c>
      <c r="AM130" s="497"/>
      <c r="AN130" s="455" t="str">
        <f>AL132</f>
        <v>塩出茂明</v>
      </c>
      <c r="AO130" s="421"/>
      <c r="AP130" s="421"/>
      <c r="AQ130" s="422"/>
      <c r="AR130" s="420" t="str">
        <f>AL135</f>
        <v>續木飛亜</v>
      </c>
      <c r="AS130" s="421"/>
      <c r="AT130" s="421"/>
      <c r="AU130" s="422"/>
      <c r="AV130" s="420" t="str">
        <f>AL138</f>
        <v>菊川大介</v>
      </c>
      <c r="AW130" s="421"/>
      <c r="AX130" s="421"/>
      <c r="AY130" s="422"/>
      <c r="AZ130" s="420" t="str">
        <f>AL141</f>
        <v>山本憲矢</v>
      </c>
      <c r="BA130" s="421"/>
      <c r="BB130" s="421"/>
      <c r="BC130" s="423"/>
      <c r="BD130" s="406" t="s">
        <v>3</v>
      </c>
      <c r="BE130" s="407"/>
      <c r="BF130" s="407"/>
      <c r="BG130" s="408"/>
      <c r="BH130" s="29"/>
      <c r="BI130" s="411" t="s">
        <v>17</v>
      </c>
      <c r="BJ130" s="413"/>
      <c r="BK130" s="411" t="s">
        <v>16</v>
      </c>
      <c r="BL130" s="412"/>
      <c r="BM130" s="413"/>
      <c r="BN130" s="414" t="s">
        <v>15</v>
      </c>
      <c r="BO130" s="415"/>
      <c r="BP130" s="416"/>
      <c r="BQ130" s="29"/>
      <c r="BR130" s="29"/>
    </row>
    <row r="131" spans="3:70" ht="12" customHeight="1" thickBot="1" x14ac:dyDescent="0.2">
      <c r="C131" s="498"/>
      <c r="D131" s="499"/>
      <c r="E131" s="489" t="str">
        <f>C133</f>
        <v>新田麻依</v>
      </c>
      <c r="F131" s="425"/>
      <c r="G131" s="425"/>
      <c r="H131" s="426"/>
      <c r="I131" s="424" t="str">
        <f>C136</f>
        <v>金浦ルミ</v>
      </c>
      <c r="J131" s="425"/>
      <c r="K131" s="425"/>
      <c r="L131" s="426"/>
      <c r="M131" s="424" t="str">
        <f>C139</f>
        <v>猪川ももか</v>
      </c>
      <c r="N131" s="425"/>
      <c r="O131" s="425"/>
      <c r="P131" s="426"/>
      <c r="Q131" s="424" t="str">
        <f>C142</f>
        <v>中島しの</v>
      </c>
      <c r="R131" s="425"/>
      <c r="S131" s="425"/>
      <c r="T131" s="427"/>
      <c r="U131" s="417" t="s">
        <v>2</v>
      </c>
      <c r="V131" s="418"/>
      <c r="W131" s="418"/>
      <c r="X131" s="419"/>
      <c r="Y131" s="29"/>
      <c r="Z131" s="77" t="s">
        <v>14</v>
      </c>
      <c r="AA131" s="76" t="s">
        <v>0</v>
      </c>
      <c r="AB131" s="77" t="s">
        <v>18</v>
      </c>
      <c r="AC131" s="76" t="s">
        <v>13</v>
      </c>
      <c r="AD131" s="75" t="s">
        <v>12</v>
      </c>
      <c r="AE131" s="76" t="s">
        <v>18</v>
      </c>
      <c r="AF131" s="76" t="s">
        <v>13</v>
      </c>
      <c r="AG131" s="75" t="s">
        <v>12</v>
      </c>
      <c r="AH131" s="29"/>
      <c r="AI131" s="29"/>
      <c r="AJ131" s="29"/>
      <c r="AL131" s="498"/>
      <c r="AM131" s="499"/>
      <c r="AN131" s="489" t="str">
        <f>AL133</f>
        <v>永易まりえ</v>
      </c>
      <c r="AO131" s="425"/>
      <c r="AP131" s="425"/>
      <c r="AQ131" s="426"/>
      <c r="AR131" s="424" t="str">
        <f>AL136</f>
        <v>永易彩音</v>
      </c>
      <c r="AS131" s="425"/>
      <c r="AT131" s="425"/>
      <c r="AU131" s="426"/>
      <c r="AV131" s="424" t="str">
        <f>AL139</f>
        <v>菊川　愛</v>
      </c>
      <c r="AW131" s="425"/>
      <c r="AX131" s="425"/>
      <c r="AY131" s="426"/>
      <c r="AZ131" s="424" t="str">
        <f>AL142</f>
        <v>西村志穂</v>
      </c>
      <c r="BA131" s="425"/>
      <c r="BB131" s="425"/>
      <c r="BC131" s="427"/>
      <c r="BD131" s="417" t="s">
        <v>2</v>
      </c>
      <c r="BE131" s="418"/>
      <c r="BF131" s="418"/>
      <c r="BG131" s="419"/>
      <c r="BH131" s="29"/>
      <c r="BI131" s="77" t="s">
        <v>14</v>
      </c>
      <c r="BJ131" s="76" t="s">
        <v>0</v>
      </c>
      <c r="BK131" s="77" t="s">
        <v>18</v>
      </c>
      <c r="BL131" s="76" t="s">
        <v>13</v>
      </c>
      <c r="BM131" s="75" t="s">
        <v>12</v>
      </c>
      <c r="BN131" s="76" t="s">
        <v>18</v>
      </c>
      <c r="BO131" s="76" t="s">
        <v>13</v>
      </c>
      <c r="BP131" s="75" t="s">
        <v>12</v>
      </c>
      <c r="BQ131" s="29"/>
      <c r="BR131" s="29"/>
    </row>
    <row r="132" spans="3:70" ht="12" customHeight="1" x14ac:dyDescent="0.15">
      <c r="C132" s="183" t="s">
        <v>98</v>
      </c>
      <c r="D132" s="174" t="s">
        <v>99</v>
      </c>
      <c r="E132" s="475"/>
      <c r="F132" s="476"/>
      <c r="G132" s="476"/>
      <c r="H132" s="477"/>
      <c r="I132" s="105">
        <v>10</v>
      </c>
      <c r="J132" s="52" t="str">
        <f>IF(I132="","","-")</f>
        <v>-</v>
      </c>
      <c r="K132" s="60">
        <v>15</v>
      </c>
      <c r="L132" s="438" t="str">
        <f>IF(I132&lt;&gt;"",IF(I132&gt;K132,IF(I133&gt;K133,"○",IF(I134&gt;K134,"○","×")),IF(I133&gt;K133,IF(I134&gt;K134,"○","×"),"×")),"")</f>
        <v>×</v>
      </c>
      <c r="M132" s="30">
        <v>8</v>
      </c>
      <c r="N132" s="74" t="str">
        <f t="shared" ref="N132:N137" si="33">IF(M132="","","-")</f>
        <v>-</v>
      </c>
      <c r="O132" s="73">
        <v>15</v>
      </c>
      <c r="P132" s="438" t="str">
        <f>IF(M132&lt;&gt;"",IF(M132&gt;O132,IF(M133&gt;O133,"○",IF(M134&gt;O134,"○","×")),IF(M133&gt;O133,IF(M134&gt;O134,"○","×"),"×")),"")</f>
        <v>○</v>
      </c>
      <c r="Q132" s="104">
        <v>14</v>
      </c>
      <c r="R132" s="74" t="str">
        <f t="shared" ref="R132:R140" si="34">IF(Q132="","","-")</f>
        <v>-</v>
      </c>
      <c r="S132" s="60">
        <v>16</v>
      </c>
      <c r="T132" s="439" t="str">
        <f>IF(Q132&lt;&gt;"",IF(Q132&gt;S132,IF(Q133&gt;S133,"○",IF(Q134&gt;S134,"○","×")),IF(Q133&gt;S133,IF(Q134&gt;S134,"○","×"),"×")),"")</f>
        <v>×</v>
      </c>
      <c r="U132" s="428">
        <f>RANK(AH133,AH133:AH142)</f>
        <v>4</v>
      </c>
      <c r="V132" s="429"/>
      <c r="W132" s="429"/>
      <c r="X132" s="430"/>
      <c r="Y132" s="29"/>
      <c r="Z132" s="100"/>
      <c r="AA132" s="96"/>
      <c r="AB132" s="79"/>
      <c r="AC132" s="78"/>
      <c r="AD132" s="102"/>
      <c r="AE132" s="96"/>
      <c r="AF132" s="96"/>
      <c r="AG132" s="95"/>
      <c r="AH132" s="29"/>
      <c r="AI132" s="29"/>
      <c r="AJ132" s="29"/>
      <c r="AL132" s="183" t="s">
        <v>150</v>
      </c>
      <c r="AM132" s="184" t="s">
        <v>19</v>
      </c>
      <c r="AN132" s="475"/>
      <c r="AO132" s="476"/>
      <c r="AP132" s="476"/>
      <c r="AQ132" s="477"/>
      <c r="AR132" s="105">
        <v>15</v>
      </c>
      <c r="AS132" s="52" t="str">
        <f>IF(AR132="","","-")</f>
        <v>-</v>
      </c>
      <c r="AT132" s="60">
        <v>5</v>
      </c>
      <c r="AU132" s="438" t="str">
        <f>IF(AR132&lt;&gt;"",IF(AR132&gt;AT132,IF(AR133&gt;AT133,"○",IF(AR134&gt;AT134,"○","×")),IF(AR133&gt;AT133,IF(AR134&gt;AT134,"○","×"),"×")),"")</f>
        <v>○</v>
      </c>
      <c r="AV132" s="30">
        <v>15</v>
      </c>
      <c r="AW132" s="74" t="str">
        <f t="shared" ref="AW132:AW137" si="35">IF(AV132="","","-")</f>
        <v>-</v>
      </c>
      <c r="AX132" s="73">
        <v>8</v>
      </c>
      <c r="AY132" s="438" t="str">
        <f>IF(AV132&lt;&gt;"",IF(AV132&gt;AX132,IF(AV133&gt;AX133,"○",IF(AV134&gt;AX134,"○","×")),IF(AV133&gt;AX133,IF(AV134&gt;AX134,"○","×"),"×")),"")</f>
        <v>○</v>
      </c>
      <c r="AZ132" s="104">
        <v>15</v>
      </c>
      <c r="BA132" s="74" t="str">
        <f t="shared" ref="BA132:BA140" si="36">IF(AZ132="","","-")</f>
        <v>-</v>
      </c>
      <c r="BB132" s="60">
        <v>12</v>
      </c>
      <c r="BC132" s="439" t="str">
        <f>IF(AZ132&lt;&gt;"",IF(AZ132&gt;BB132,IF(AZ133&gt;BB133,"○",IF(AZ134&gt;BB134,"○","×")),IF(AZ133&gt;BB133,IF(AZ134&gt;BB134,"○","×"),"×")),"")</f>
        <v>×</v>
      </c>
      <c r="BD132" s="428">
        <f>RANK(BQ133,BQ133:BQ142)</f>
        <v>2</v>
      </c>
      <c r="BE132" s="429"/>
      <c r="BF132" s="429"/>
      <c r="BG132" s="430"/>
      <c r="BH132" s="29"/>
      <c r="BI132" s="100"/>
      <c r="BJ132" s="96"/>
      <c r="BK132" s="79"/>
      <c r="BL132" s="78"/>
      <c r="BM132" s="102"/>
      <c r="BN132" s="96"/>
      <c r="BO132" s="96"/>
      <c r="BP132" s="95"/>
      <c r="BQ132" s="29"/>
      <c r="BR132" s="29"/>
    </row>
    <row r="133" spans="3:70" ht="12" customHeight="1" x14ac:dyDescent="0.15">
      <c r="C133" s="183" t="s">
        <v>200</v>
      </c>
      <c r="D133" s="174" t="s">
        <v>99</v>
      </c>
      <c r="E133" s="478"/>
      <c r="F133" s="450"/>
      <c r="G133" s="450"/>
      <c r="H133" s="464"/>
      <c r="I133" s="30">
        <v>10</v>
      </c>
      <c r="J133" s="52" t="str">
        <f>IF(I133="","","-")</f>
        <v>-</v>
      </c>
      <c r="K133" s="72">
        <v>15</v>
      </c>
      <c r="L133" s="432"/>
      <c r="M133" s="236">
        <v>15</v>
      </c>
      <c r="N133" s="52" t="str">
        <f t="shared" si="33"/>
        <v>-</v>
      </c>
      <c r="O133" s="60">
        <v>6</v>
      </c>
      <c r="P133" s="432"/>
      <c r="Q133" s="30">
        <v>9</v>
      </c>
      <c r="R133" s="52" t="str">
        <f t="shared" si="34"/>
        <v>-</v>
      </c>
      <c r="S133" s="60">
        <v>15</v>
      </c>
      <c r="T133" s="435"/>
      <c r="U133" s="388"/>
      <c r="V133" s="389"/>
      <c r="W133" s="389"/>
      <c r="X133" s="390"/>
      <c r="Y133" s="29"/>
      <c r="Z133" s="100">
        <f>COUNTIF(E132:T134,"○")</f>
        <v>1</v>
      </c>
      <c r="AA133" s="96">
        <f>COUNTIF(E132:T134,"×")</f>
        <v>2</v>
      </c>
      <c r="AB133" s="99">
        <f>(IF((E132&gt;G132),1,0))+(IF((E133&gt;G133),1,0))+(IF((E134&gt;G134),1,0))+(IF((I132&gt;K132),1,0))+(IF((I133&gt;K133),1,0))+(IF((I134&gt;K134),1,0))+(IF((M132&gt;O132),1,0))+(IF((M133&gt;O133),1,0))+(IF((M134&gt;O134),1,0))+(IF((Q132&gt;S132),1,0))+(IF((Q133&gt;S133),1,0))+(IF((Q134&gt;S134),1,0))</f>
        <v>2</v>
      </c>
      <c r="AC133" s="98">
        <f>(IF((E132&lt;G132),1,0))+(IF((E133&lt;G133),1,0))+(IF((E134&lt;G134),1,0))+(IF((I132&lt;K132),1,0))+(IF((I133&lt;K133),1,0))+(IF((I134&lt;K134),1,0))+(IF((M132&lt;O132),1,0))+(IF((M133&lt;O133),1,0))+(IF((M134&lt;O134),1,0))+(IF((Q132&lt;S132),1,0))+(IF((Q133&lt;S133),1,0))+(IF((Q134&lt;S134),1,0))</f>
        <v>5</v>
      </c>
      <c r="AD133" s="97">
        <f>AB133-AC133</f>
        <v>-3</v>
      </c>
      <c r="AE133" s="96">
        <f>SUM(E132:E134,I132:I134,M132:M134,Q132:Q134)</f>
        <v>81</v>
      </c>
      <c r="AF133" s="96">
        <f>SUM(G132:G134,K132:K134,O132:O134,S132:S134)</f>
        <v>89</v>
      </c>
      <c r="AG133" s="95">
        <f>AE133-AF133</f>
        <v>-8</v>
      </c>
      <c r="AH133" s="391">
        <f>(Z133-AA133)*1000+(AD133)*100+AG133</f>
        <v>-1308</v>
      </c>
      <c r="AI133" s="392"/>
      <c r="AJ133" s="217"/>
      <c r="AL133" s="183" t="s">
        <v>149</v>
      </c>
      <c r="AM133" s="184" t="s">
        <v>19</v>
      </c>
      <c r="AN133" s="478"/>
      <c r="AO133" s="450"/>
      <c r="AP133" s="450"/>
      <c r="AQ133" s="464"/>
      <c r="AR133" s="30">
        <v>15</v>
      </c>
      <c r="AS133" s="52" t="str">
        <f>IF(AR133="","","-")</f>
        <v>-</v>
      </c>
      <c r="AT133" s="72">
        <v>9</v>
      </c>
      <c r="AU133" s="432"/>
      <c r="AV133" s="30">
        <v>15</v>
      </c>
      <c r="AW133" s="52" t="str">
        <f t="shared" si="35"/>
        <v>-</v>
      </c>
      <c r="AX133" s="60">
        <v>5</v>
      </c>
      <c r="AY133" s="432"/>
      <c r="AZ133" s="30">
        <v>5</v>
      </c>
      <c r="BA133" s="52" t="str">
        <f t="shared" si="36"/>
        <v>-</v>
      </c>
      <c r="BB133" s="60">
        <v>15</v>
      </c>
      <c r="BC133" s="435"/>
      <c r="BD133" s="388"/>
      <c r="BE133" s="389"/>
      <c r="BF133" s="389"/>
      <c r="BG133" s="390"/>
      <c r="BH133" s="29"/>
      <c r="BI133" s="100">
        <f>COUNTIF(AN132:BC134,"○")</f>
        <v>2</v>
      </c>
      <c r="BJ133" s="96">
        <f>COUNTIF(AN132:BC134,"×")</f>
        <v>1</v>
      </c>
      <c r="BK133" s="99">
        <f>(IF((AN132&gt;AP132),1,0))+(IF((AN133&gt;AP133),1,0))+(IF((AN134&gt;AP134),1,0))+(IF((AR132&gt;AT132),1,0))+(IF((AR133&gt;AT133),1,0))+(IF((AR134&gt;AT134),1,0))+(IF((AV132&gt;AX132),1,0))+(IF((AV133&gt;AX133),1,0))+(IF((AV134&gt;AX134),1,0))+(IF((AZ132&gt;BB132),1,0))+(IF((AZ133&gt;BB133),1,0))+(IF((AZ134&gt;BB134),1,0))</f>
        <v>5</v>
      </c>
      <c r="BL133" s="98">
        <f>(IF((AN132&lt;AP132),1,0))+(IF((AN133&lt;AP133),1,0))+(IF((AN134&lt;AP134),1,0))+(IF((AR132&lt;AT132),1,0))+(IF((AR133&lt;AT133),1,0))+(IF((AR134&lt;AT134),1,0))+(IF((AV132&lt;AX132),1,0))+(IF((AV133&lt;AX133),1,0))+(IF((AV134&lt;AX134),1,0))+(IF((AZ132&lt;BB132),1,0))+(IF((AZ133&lt;BB133),1,0))+(IF((AZ134&lt;BB134),1,0))</f>
        <v>2</v>
      </c>
      <c r="BM133" s="97">
        <f>BK133-BL133</f>
        <v>3</v>
      </c>
      <c r="BN133" s="96">
        <f>SUM(AN132:AN134,AR132:AR134,AV132:AV134,AZ132:AZ134)</f>
        <v>86</v>
      </c>
      <c r="BO133" s="96">
        <f>SUM(AP132:AP134,AT132:AT134,AX132:AX134,BB132:BB134)</f>
        <v>69</v>
      </c>
      <c r="BP133" s="95">
        <f>BN133-BO133</f>
        <v>17</v>
      </c>
      <c r="BQ133" s="391">
        <f>(BI133-BJ133)*1000+(BM133)*100+BP133</f>
        <v>1317</v>
      </c>
      <c r="BR133" s="392"/>
    </row>
    <row r="134" spans="3:70" ht="12" customHeight="1" thickBot="1" x14ac:dyDescent="0.2">
      <c r="C134" s="185"/>
      <c r="D134" s="176" t="s">
        <v>201</v>
      </c>
      <c r="E134" s="479"/>
      <c r="F134" s="480"/>
      <c r="G134" s="480"/>
      <c r="H134" s="481"/>
      <c r="I134" s="34"/>
      <c r="J134" s="52" t="str">
        <f>IF(I134="","","-")</f>
        <v/>
      </c>
      <c r="K134" s="68"/>
      <c r="L134" s="433"/>
      <c r="M134" s="34">
        <v>15</v>
      </c>
      <c r="N134" s="69" t="str">
        <f t="shared" si="33"/>
        <v>-</v>
      </c>
      <c r="O134" s="68">
        <v>7</v>
      </c>
      <c r="P134" s="432"/>
      <c r="Q134" s="34"/>
      <c r="R134" s="69" t="str">
        <f t="shared" si="34"/>
        <v/>
      </c>
      <c r="S134" s="68"/>
      <c r="T134" s="435"/>
      <c r="U134" s="6">
        <f>Z133</f>
        <v>1</v>
      </c>
      <c r="V134" s="7" t="s">
        <v>1</v>
      </c>
      <c r="W134" s="7">
        <f>AA133</f>
        <v>2</v>
      </c>
      <c r="X134" s="8" t="s">
        <v>0</v>
      </c>
      <c r="Y134" s="29"/>
      <c r="Z134" s="100"/>
      <c r="AA134" s="96"/>
      <c r="AB134" s="100"/>
      <c r="AC134" s="96"/>
      <c r="AD134" s="95"/>
      <c r="AE134" s="96"/>
      <c r="AF134" s="96"/>
      <c r="AG134" s="95"/>
      <c r="AH134" s="32"/>
      <c r="AI134" s="101"/>
      <c r="AJ134" s="101"/>
      <c r="AL134" s="185"/>
      <c r="AM134" s="176" t="s">
        <v>350</v>
      </c>
      <c r="AN134" s="479"/>
      <c r="AO134" s="480"/>
      <c r="AP134" s="480"/>
      <c r="AQ134" s="481"/>
      <c r="AR134" s="34"/>
      <c r="AS134" s="52" t="str">
        <f>IF(AR134="","","-")</f>
        <v/>
      </c>
      <c r="AT134" s="68"/>
      <c r="AU134" s="433"/>
      <c r="AV134" s="34"/>
      <c r="AW134" s="69" t="str">
        <f t="shared" si="35"/>
        <v/>
      </c>
      <c r="AX134" s="68"/>
      <c r="AY134" s="432"/>
      <c r="AZ134" s="34">
        <v>6</v>
      </c>
      <c r="BA134" s="69" t="str">
        <f t="shared" si="36"/>
        <v>-</v>
      </c>
      <c r="BB134" s="68">
        <v>15</v>
      </c>
      <c r="BC134" s="435"/>
      <c r="BD134" s="6">
        <f>BI133</f>
        <v>2</v>
      </c>
      <c r="BE134" s="7" t="s">
        <v>1</v>
      </c>
      <c r="BF134" s="7">
        <f>BJ133</f>
        <v>1</v>
      </c>
      <c r="BG134" s="8" t="s">
        <v>0</v>
      </c>
      <c r="BH134" s="29"/>
      <c r="BI134" s="100"/>
      <c r="BJ134" s="96"/>
      <c r="BK134" s="100"/>
      <c r="BL134" s="96"/>
      <c r="BM134" s="95"/>
      <c r="BN134" s="96"/>
      <c r="BO134" s="96"/>
      <c r="BP134" s="95"/>
      <c r="BQ134" s="32"/>
      <c r="BR134" s="101"/>
    </row>
    <row r="135" spans="3:70" ht="12" customHeight="1" x14ac:dyDescent="0.15">
      <c r="C135" s="186" t="s">
        <v>210</v>
      </c>
      <c r="D135" s="174" t="s">
        <v>338</v>
      </c>
      <c r="E135" s="54">
        <f>IF(K132="","",K132)</f>
        <v>15</v>
      </c>
      <c r="F135" s="52" t="str">
        <f t="shared" ref="F135:F143" si="37">IF(E135="","","-")</f>
        <v>-</v>
      </c>
      <c r="G135" s="51">
        <f>IF(I132="","",I132)</f>
        <v>10</v>
      </c>
      <c r="H135" s="393" t="str">
        <f>IF(L132="","",IF(L132="○","×",IF(L132="×","○")))</f>
        <v>○</v>
      </c>
      <c r="I135" s="446"/>
      <c r="J135" s="447"/>
      <c r="K135" s="447"/>
      <c r="L135" s="463"/>
      <c r="M135" s="30">
        <v>15</v>
      </c>
      <c r="N135" s="52" t="str">
        <f t="shared" si="33"/>
        <v>-</v>
      </c>
      <c r="O135" s="60">
        <v>13</v>
      </c>
      <c r="P135" s="437" t="str">
        <f>IF(M135&lt;&gt;"",IF(M135&gt;O135,IF(M136&gt;O136,"○",IF(M137&gt;O137,"○","×")),IF(M136&gt;O136,IF(M137&gt;O137,"○","×"),"×")),"")</f>
        <v>○</v>
      </c>
      <c r="Q135" s="30">
        <v>15</v>
      </c>
      <c r="R135" s="52" t="str">
        <f t="shared" si="34"/>
        <v>-</v>
      </c>
      <c r="S135" s="60">
        <v>10</v>
      </c>
      <c r="T135" s="434" t="str">
        <f>IF(Q135&lt;&gt;"",IF(Q135&gt;S135,IF(Q136&gt;S136,"○",IF(Q137&gt;S137,"○","×")),IF(Q136&gt;S136,IF(Q137&gt;S137,"○","×"),"×")),"")</f>
        <v>○</v>
      </c>
      <c r="U135" s="428">
        <f>RANK(AH136,AH133:AH142)</f>
        <v>1</v>
      </c>
      <c r="V135" s="429"/>
      <c r="W135" s="429"/>
      <c r="X135" s="430"/>
      <c r="Y135" s="29"/>
      <c r="Z135" s="79"/>
      <c r="AA135" s="78"/>
      <c r="AB135" s="79"/>
      <c r="AC135" s="78"/>
      <c r="AD135" s="102"/>
      <c r="AE135" s="78"/>
      <c r="AF135" s="78"/>
      <c r="AG135" s="102"/>
      <c r="AH135" s="32"/>
      <c r="AI135" s="101"/>
      <c r="AJ135" s="101"/>
      <c r="AL135" s="186" t="s">
        <v>131</v>
      </c>
      <c r="AM135" s="184" t="s">
        <v>92</v>
      </c>
      <c r="AN135" s="54">
        <f>IF(AT132="","",AT132)</f>
        <v>5</v>
      </c>
      <c r="AO135" s="52" t="str">
        <f t="shared" ref="AO135:AO143" si="38">IF(AN135="","","-")</f>
        <v>-</v>
      </c>
      <c r="AP135" s="51">
        <f>IF(AR132="","",AR132)</f>
        <v>15</v>
      </c>
      <c r="AQ135" s="393" t="str">
        <f>IF(AU132="","",IF(AU132="○","×",IF(AU132="×","○")))</f>
        <v>×</v>
      </c>
      <c r="AR135" s="446"/>
      <c r="AS135" s="447"/>
      <c r="AT135" s="447"/>
      <c r="AU135" s="463"/>
      <c r="AV135" s="30">
        <v>8</v>
      </c>
      <c r="AW135" s="52" t="str">
        <f t="shared" si="35"/>
        <v>-</v>
      </c>
      <c r="AX135" s="60">
        <v>15</v>
      </c>
      <c r="AY135" s="437" t="str">
        <f>IF(AV135&lt;&gt;"",IF(AV135&gt;AX135,IF(AV136&gt;AX136,"○",IF(AV137&gt;AX137,"○","×")),IF(AV136&gt;AX136,IF(AV137&gt;AX137,"○","×"),"×")),"")</f>
        <v>×</v>
      </c>
      <c r="AZ135" s="30">
        <v>3</v>
      </c>
      <c r="BA135" s="52" t="str">
        <f t="shared" si="36"/>
        <v>-</v>
      </c>
      <c r="BB135" s="60">
        <v>15</v>
      </c>
      <c r="BC135" s="434" t="str">
        <f>IF(AZ135&lt;&gt;"",IF(AZ135&gt;BB135,IF(AZ136&gt;BB136,"○",IF(AZ137&gt;BB137,"○","×")),IF(AZ136&gt;BB136,IF(AZ137&gt;BB137,"○","×"),"×")),"")</f>
        <v>×</v>
      </c>
      <c r="BD135" s="428">
        <f>RANK(BQ136,BQ133:BQ142)</f>
        <v>4</v>
      </c>
      <c r="BE135" s="429"/>
      <c r="BF135" s="429"/>
      <c r="BG135" s="430"/>
      <c r="BH135" s="29"/>
      <c r="BI135" s="79"/>
      <c r="BJ135" s="78"/>
      <c r="BK135" s="79"/>
      <c r="BL135" s="78"/>
      <c r="BM135" s="102"/>
      <c r="BN135" s="78"/>
      <c r="BO135" s="78"/>
      <c r="BP135" s="102"/>
      <c r="BQ135" s="32"/>
      <c r="BR135" s="101"/>
    </row>
    <row r="136" spans="3:70" ht="12" customHeight="1" x14ac:dyDescent="0.15">
      <c r="C136" s="187" t="s">
        <v>209</v>
      </c>
      <c r="D136" s="174" t="s">
        <v>338</v>
      </c>
      <c r="E136" s="54">
        <f>IF(K133="","",K133)</f>
        <v>15</v>
      </c>
      <c r="F136" s="52" t="str">
        <f t="shared" si="37"/>
        <v>-</v>
      </c>
      <c r="G136" s="51">
        <f>IF(I133="","",I133)</f>
        <v>10</v>
      </c>
      <c r="H136" s="394" t="str">
        <f>IF(J133="","",J133)</f>
        <v>-</v>
      </c>
      <c r="I136" s="449"/>
      <c r="J136" s="450"/>
      <c r="K136" s="450"/>
      <c r="L136" s="464"/>
      <c r="M136" s="30">
        <v>15</v>
      </c>
      <c r="N136" s="52" t="str">
        <f t="shared" si="33"/>
        <v>-</v>
      </c>
      <c r="O136" s="60">
        <v>7</v>
      </c>
      <c r="P136" s="432"/>
      <c r="Q136" s="30">
        <v>12</v>
      </c>
      <c r="R136" s="52" t="str">
        <f t="shared" si="34"/>
        <v>-</v>
      </c>
      <c r="S136" s="60">
        <v>15</v>
      </c>
      <c r="T136" s="435"/>
      <c r="U136" s="388"/>
      <c r="V136" s="389"/>
      <c r="W136" s="389"/>
      <c r="X136" s="390"/>
      <c r="Y136" s="29"/>
      <c r="Z136" s="100">
        <f>COUNTIF(E135:T137,"○")</f>
        <v>3</v>
      </c>
      <c r="AA136" s="96">
        <f>COUNTIF(E135:T137,"×")</f>
        <v>0</v>
      </c>
      <c r="AB136" s="99">
        <f>(IF((E135&gt;G135),1,0))+(IF((E136&gt;G136),1,0))+(IF((E137&gt;G137),1,0))+(IF((I135&gt;K135),1,0))+(IF((I136&gt;K136),1,0))+(IF((I137&gt;K137),1,0))+(IF((M135&gt;O135),1,0))+(IF((M136&gt;O136),1,0))+(IF((M137&gt;O137),1,0))+(IF((Q135&gt;S135),1,0))+(IF((Q136&gt;S136),1,0))+(IF((Q137&gt;S137),1,0))</f>
        <v>6</v>
      </c>
      <c r="AC136" s="98">
        <f>(IF((E135&lt;G135),1,0))+(IF((E136&lt;G136),1,0))+(IF((E137&lt;G137),1,0))+(IF((I135&lt;K135),1,0))+(IF((I136&lt;K136),1,0))+(IF((I137&lt;K137),1,0))+(IF((M135&lt;O135),1,0))+(IF((M136&lt;O136),1,0))+(IF((M137&lt;O137),1,0))+(IF((Q135&lt;S135),1,0))+(IF((Q136&lt;S136),1,0))+(IF((Q137&lt;S137),1,0))</f>
        <v>1</v>
      </c>
      <c r="AD136" s="97">
        <f>AB136-AC136</f>
        <v>5</v>
      </c>
      <c r="AE136" s="96">
        <f>SUM(E135:E137,I135:I137,M135:M137,Q135:Q137)</f>
        <v>102</v>
      </c>
      <c r="AF136" s="96">
        <f>SUM(G135:G137,K135:K137,O135:O137,S135:S137)</f>
        <v>71</v>
      </c>
      <c r="AG136" s="95">
        <f>AE136-AF136</f>
        <v>31</v>
      </c>
      <c r="AH136" s="391">
        <f>(Z136-AA136)*1000+(AD136)*100+AG136</f>
        <v>3531</v>
      </c>
      <c r="AI136" s="392"/>
      <c r="AJ136" s="217"/>
      <c r="AL136" s="187" t="s">
        <v>130</v>
      </c>
      <c r="AM136" s="184" t="s">
        <v>92</v>
      </c>
      <c r="AN136" s="54">
        <f>IF(AT133="","",AT133)</f>
        <v>9</v>
      </c>
      <c r="AO136" s="52" t="str">
        <f t="shared" si="38"/>
        <v>-</v>
      </c>
      <c r="AP136" s="51">
        <f>IF(AR133="","",AR133)</f>
        <v>15</v>
      </c>
      <c r="AQ136" s="394" t="str">
        <f>IF(AS133="","",AS133)</f>
        <v>-</v>
      </c>
      <c r="AR136" s="449"/>
      <c r="AS136" s="450"/>
      <c r="AT136" s="450"/>
      <c r="AU136" s="464"/>
      <c r="AV136" s="30">
        <v>4</v>
      </c>
      <c r="AW136" s="52" t="str">
        <f t="shared" si="35"/>
        <v>-</v>
      </c>
      <c r="AX136" s="60">
        <v>15</v>
      </c>
      <c r="AY136" s="432"/>
      <c r="AZ136" s="30">
        <v>5</v>
      </c>
      <c r="BA136" s="52" t="str">
        <f t="shared" si="36"/>
        <v>-</v>
      </c>
      <c r="BB136" s="60">
        <v>15</v>
      </c>
      <c r="BC136" s="435"/>
      <c r="BD136" s="388"/>
      <c r="BE136" s="389"/>
      <c r="BF136" s="389"/>
      <c r="BG136" s="390"/>
      <c r="BH136" s="29"/>
      <c r="BI136" s="100">
        <f>COUNTIF(AN135:BC137,"○")</f>
        <v>0</v>
      </c>
      <c r="BJ136" s="96">
        <f>COUNTIF(AN135:BC137,"×")</f>
        <v>3</v>
      </c>
      <c r="BK136" s="99">
        <f>(IF((AN135&gt;AP135),1,0))+(IF((AN136&gt;AP136),1,0))+(IF((AN137&gt;AP137),1,0))+(IF((AR135&gt;AT135),1,0))+(IF((AR136&gt;AT136),1,0))+(IF((AR137&gt;AT137),1,0))+(IF((AV135&gt;AX135),1,0))+(IF((AV136&gt;AX136),1,0))+(IF((AV137&gt;AX137),1,0))+(IF((AZ135&gt;BB135),1,0))+(IF((AZ136&gt;BB136),1,0))+(IF((AZ137&gt;BB137),1,0))</f>
        <v>0</v>
      </c>
      <c r="BL136" s="98">
        <f>(IF((AN135&lt;AP135),1,0))+(IF((AN136&lt;AP136),1,0))+(IF((AN137&lt;AP137),1,0))+(IF((AR135&lt;AT135),1,0))+(IF((AR136&lt;AT136),1,0))+(IF((AR137&lt;AT137),1,0))+(IF((AV135&lt;AX135),1,0))+(IF((AV136&lt;AX136),1,0))+(IF((AV137&lt;AX137),1,0))+(IF((AZ135&lt;BB135),1,0))+(IF((AZ136&lt;BB136),1,0))+(IF((AZ137&lt;BB137),1,0))</f>
        <v>6</v>
      </c>
      <c r="BM136" s="97">
        <f>BK136-BL136</f>
        <v>-6</v>
      </c>
      <c r="BN136" s="96">
        <f>SUM(AN135:AN137,AR135:AR137,AV135:AV137,AZ135:AZ137)</f>
        <v>34</v>
      </c>
      <c r="BO136" s="96">
        <f>SUM(AP135:AP137,AT135:AT137,AX135:AX137,BB135:BB137)</f>
        <v>90</v>
      </c>
      <c r="BP136" s="95">
        <f>BN136-BO136</f>
        <v>-56</v>
      </c>
      <c r="BQ136" s="391">
        <f>(BI136-BJ136)*1000+(BM136)*100+BP136</f>
        <v>-3656</v>
      </c>
      <c r="BR136" s="392"/>
    </row>
    <row r="137" spans="3:70" ht="12" customHeight="1" thickBot="1" x14ac:dyDescent="0.2">
      <c r="C137" s="185"/>
      <c r="D137" s="178" t="s">
        <v>183</v>
      </c>
      <c r="E137" s="71" t="str">
        <f>IF(K134="","",K134)</f>
        <v/>
      </c>
      <c r="F137" s="52" t="str">
        <f t="shared" si="37"/>
        <v/>
      </c>
      <c r="G137" s="70" t="str">
        <f>IF(I134="","",I134)</f>
        <v/>
      </c>
      <c r="H137" s="494" t="str">
        <f>IF(J134="","",J134)</f>
        <v/>
      </c>
      <c r="I137" s="495"/>
      <c r="J137" s="480"/>
      <c r="K137" s="480"/>
      <c r="L137" s="481"/>
      <c r="M137" s="34"/>
      <c r="N137" s="52" t="str">
        <f t="shared" si="33"/>
        <v/>
      </c>
      <c r="O137" s="68"/>
      <c r="P137" s="433"/>
      <c r="Q137" s="34">
        <v>15</v>
      </c>
      <c r="R137" s="69" t="str">
        <f t="shared" si="34"/>
        <v>-</v>
      </c>
      <c r="S137" s="68">
        <v>6</v>
      </c>
      <c r="T137" s="436"/>
      <c r="U137" s="6">
        <f>Z136</f>
        <v>3</v>
      </c>
      <c r="V137" s="7" t="s">
        <v>1</v>
      </c>
      <c r="W137" s="7">
        <f>AA136</f>
        <v>0</v>
      </c>
      <c r="X137" s="8" t="s">
        <v>0</v>
      </c>
      <c r="Y137" s="29"/>
      <c r="Z137" s="94"/>
      <c r="AA137" s="93"/>
      <c r="AB137" s="94"/>
      <c r="AC137" s="93"/>
      <c r="AD137" s="92"/>
      <c r="AE137" s="93"/>
      <c r="AF137" s="93"/>
      <c r="AG137" s="92"/>
      <c r="AH137" s="32"/>
      <c r="AI137" s="101"/>
      <c r="AJ137" s="101"/>
      <c r="AL137" s="185"/>
      <c r="AM137" s="176" t="s">
        <v>350</v>
      </c>
      <c r="AN137" s="71" t="str">
        <f>IF(AT134="","",AT134)</f>
        <v/>
      </c>
      <c r="AO137" s="52" t="str">
        <f t="shared" si="38"/>
        <v/>
      </c>
      <c r="AP137" s="70" t="str">
        <f>IF(AR134="","",AR134)</f>
        <v/>
      </c>
      <c r="AQ137" s="494" t="str">
        <f>IF(AS134="","",AS134)</f>
        <v/>
      </c>
      <c r="AR137" s="495"/>
      <c r="AS137" s="480"/>
      <c r="AT137" s="480"/>
      <c r="AU137" s="481"/>
      <c r="AV137" s="34"/>
      <c r="AW137" s="52" t="str">
        <f t="shared" si="35"/>
        <v/>
      </c>
      <c r="AX137" s="68"/>
      <c r="AY137" s="433"/>
      <c r="AZ137" s="34"/>
      <c r="BA137" s="69" t="str">
        <f t="shared" si="36"/>
        <v/>
      </c>
      <c r="BB137" s="68"/>
      <c r="BC137" s="436"/>
      <c r="BD137" s="6">
        <f>BI136</f>
        <v>0</v>
      </c>
      <c r="BE137" s="7" t="s">
        <v>1</v>
      </c>
      <c r="BF137" s="7">
        <f>BJ136</f>
        <v>3</v>
      </c>
      <c r="BG137" s="8" t="s">
        <v>0</v>
      </c>
      <c r="BH137" s="29"/>
      <c r="BI137" s="94"/>
      <c r="BJ137" s="93"/>
      <c r="BK137" s="94"/>
      <c r="BL137" s="93"/>
      <c r="BM137" s="92"/>
      <c r="BN137" s="93"/>
      <c r="BO137" s="93"/>
      <c r="BP137" s="92"/>
      <c r="BQ137" s="32"/>
      <c r="BR137" s="101"/>
    </row>
    <row r="138" spans="3:70" ht="12" customHeight="1" x14ac:dyDescent="0.15">
      <c r="C138" s="188" t="s">
        <v>143</v>
      </c>
      <c r="D138" s="192" t="s">
        <v>142</v>
      </c>
      <c r="E138" s="54">
        <f>IF(O132="","",O132)</f>
        <v>15</v>
      </c>
      <c r="F138" s="56" t="str">
        <f t="shared" si="37"/>
        <v>-</v>
      </c>
      <c r="G138" s="51">
        <f>IF(M132="","",M132)</f>
        <v>8</v>
      </c>
      <c r="H138" s="393" t="str">
        <f>IF(P132="","",IF(P132="○","×",IF(P132="×","○")))</f>
        <v>×</v>
      </c>
      <c r="I138" s="53">
        <f>IF(O135="","",O135)</f>
        <v>13</v>
      </c>
      <c r="J138" s="52" t="str">
        <f t="shared" ref="J138:J143" si="39">IF(I138="","","-")</f>
        <v>-</v>
      </c>
      <c r="K138" s="51">
        <f>IF(M135="","",M135)</f>
        <v>15</v>
      </c>
      <c r="L138" s="393" t="str">
        <f>IF(P135="","",IF(P135="○","×",IF(P135="×","○")))</f>
        <v>×</v>
      </c>
      <c r="M138" s="446"/>
      <c r="N138" s="447"/>
      <c r="O138" s="447"/>
      <c r="P138" s="463"/>
      <c r="Q138" s="30">
        <v>15</v>
      </c>
      <c r="R138" s="52" t="str">
        <f t="shared" si="34"/>
        <v>-</v>
      </c>
      <c r="S138" s="60">
        <v>11</v>
      </c>
      <c r="T138" s="435" t="str">
        <f>IF(Q138&lt;&gt;"",IF(Q138&gt;S138,IF(Q139&gt;S139,"○",IF(Q140&gt;S140,"○","×")),IF(Q139&gt;S139,IF(Q140&gt;S140,"○","×"),"×")),"")</f>
        <v>○</v>
      </c>
      <c r="U138" s="428">
        <f>RANK(AH139,AH133:AH142)</f>
        <v>3</v>
      </c>
      <c r="V138" s="429"/>
      <c r="W138" s="429"/>
      <c r="X138" s="430"/>
      <c r="Y138" s="29"/>
      <c r="Z138" s="100"/>
      <c r="AA138" s="96"/>
      <c r="AB138" s="100"/>
      <c r="AC138" s="96"/>
      <c r="AD138" s="95"/>
      <c r="AE138" s="96"/>
      <c r="AF138" s="96"/>
      <c r="AG138" s="95"/>
      <c r="AH138" s="32"/>
      <c r="AI138" s="101"/>
      <c r="AJ138" s="101"/>
      <c r="AL138" s="188" t="s">
        <v>172</v>
      </c>
      <c r="AM138" s="189" t="s">
        <v>339</v>
      </c>
      <c r="AN138" s="54">
        <f>IF(AX132="","",AX132)</f>
        <v>8</v>
      </c>
      <c r="AO138" s="56" t="str">
        <f t="shared" si="38"/>
        <v>-</v>
      </c>
      <c r="AP138" s="51">
        <f>IF(AV132="","",AV132)</f>
        <v>15</v>
      </c>
      <c r="AQ138" s="393" t="str">
        <f>IF(AY132="","",IF(AY132="○","×",IF(AY132="×","○")))</f>
        <v>×</v>
      </c>
      <c r="AR138" s="53">
        <f>IF(AX135="","",AX135)</f>
        <v>15</v>
      </c>
      <c r="AS138" s="52" t="str">
        <f t="shared" ref="AS138:AS143" si="40">IF(AR138="","","-")</f>
        <v>-</v>
      </c>
      <c r="AT138" s="51">
        <f>IF(AV135="","",AV135)</f>
        <v>8</v>
      </c>
      <c r="AU138" s="393" t="str">
        <f>IF(AY135="","",IF(AY135="○","×",IF(AY135="×","○")))</f>
        <v>○</v>
      </c>
      <c r="AV138" s="446"/>
      <c r="AW138" s="447"/>
      <c r="AX138" s="447"/>
      <c r="AY138" s="463"/>
      <c r="AZ138" s="30">
        <v>11</v>
      </c>
      <c r="BA138" s="52" t="str">
        <f t="shared" si="36"/>
        <v>-</v>
      </c>
      <c r="BB138" s="60">
        <v>15</v>
      </c>
      <c r="BC138" s="435" t="str">
        <f>IF(AZ138&lt;&gt;"",IF(AZ138&gt;BB138,IF(AZ139&gt;BB139,"○",IF(AZ140&gt;BB140,"○","×")),IF(AZ139&gt;BB139,IF(AZ140&gt;BB140,"○","×"),"×")),"")</f>
        <v>×</v>
      </c>
      <c r="BD138" s="428">
        <f>RANK(BQ139,BQ133:BQ142)</f>
        <v>3</v>
      </c>
      <c r="BE138" s="429"/>
      <c r="BF138" s="429"/>
      <c r="BG138" s="430"/>
      <c r="BH138" s="29"/>
      <c r="BI138" s="100"/>
      <c r="BJ138" s="96"/>
      <c r="BK138" s="100"/>
      <c r="BL138" s="96"/>
      <c r="BM138" s="95"/>
      <c r="BN138" s="96"/>
      <c r="BO138" s="96"/>
      <c r="BP138" s="95"/>
      <c r="BQ138" s="32"/>
      <c r="BR138" s="101"/>
    </row>
    <row r="139" spans="3:70" ht="12" customHeight="1" x14ac:dyDescent="0.15">
      <c r="C139" s="187" t="s">
        <v>59</v>
      </c>
      <c r="D139" s="174" t="s">
        <v>142</v>
      </c>
      <c r="E139" s="54">
        <f>IF(O133="","",O133)</f>
        <v>6</v>
      </c>
      <c r="F139" s="52" t="str">
        <f t="shared" si="37"/>
        <v>-</v>
      </c>
      <c r="G139" s="51">
        <f>IF(M133="","",M133)</f>
        <v>15</v>
      </c>
      <c r="H139" s="394" t="str">
        <f>IF(J136="","",J136)</f>
        <v/>
      </c>
      <c r="I139" s="53">
        <f>IF(O136="","",O136)</f>
        <v>7</v>
      </c>
      <c r="J139" s="52" t="str">
        <f t="shared" si="39"/>
        <v>-</v>
      </c>
      <c r="K139" s="51">
        <f>IF(M136="","",M136)</f>
        <v>15</v>
      </c>
      <c r="L139" s="394" t="str">
        <f>IF(N136="","",N136)</f>
        <v>-</v>
      </c>
      <c r="M139" s="449"/>
      <c r="N139" s="450"/>
      <c r="O139" s="450"/>
      <c r="P139" s="464"/>
      <c r="Q139" s="30">
        <v>15</v>
      </c>
      <c r="R139" s="52" t="str">
        <f t="shared" si="34"/>
        <v>-</v>
      </c>
      <c r="S139" s="60">
        <v>12</v>
      </c>
      <c r="T139" s="435"/>
      <c r="U139" s="388"/>
      <c r="V139" s="389"/>
      <c r="W139" s="389"/>
      <c r="X139" s="390"/>
      <c r="Y139" s="29"/>
      <c r="Z139" s="100">
        <f>COUNTIF(E138:T140,"○")</f>
        <v>1</v>
      </c>
      <c r="AA139" s="96">
        <f>COUNTIF(E138:T140,"×")</f>
        <v>2</v>
      </c>
      <c r="AB139" s="99">
        <f>(IF((E138&gt;G138),1,0))+(IF((E139&gt;G139),1,0))+(IF((E140&gt;G140),1,0))+(IF((I138&gt;K138),1,0))+(IF((I139&gt;K139),1,0))+(IF((I140&gt;K140),1,0))+(IF((M138&gt;O138),1,0))+(IF((M139&gt;O139),1,0))+(IF((M140&gt;O140),1,0))+(IF((Q138&gt;S138),1,0))+(IF((Q139&gt;S139),1,0))+(IF((Q140&gt;S140),1,0))</f>
        <v>3</v>
      </c>
      <c r="AC139" s="98">
        <f>(IF((E138&lt;G138),1,0))+(IF((E139&lt;G139),1,0))+(IF((E140&lt;G140),1,0))+(IF((I138&lt;K138),1,0))+(IF((I139&lt;K139),1,0))+(IF((I140&lt;K140),1,0))+(IF((M138&lt;O138),1,0))+(IF((M139&lt;O139),1,0))+(IF((M140&lt;O140),1,0))+(IF((Q138&lt;S138),1,0))+(IF((Q139&lt;S139),1,0))+(IF((Q140&lt;S140),1,0))</f>
        <v>4</v>
      </c>
      <c r="AD139" s="97">
        <f>AB139-AC139</f>
        <v>-1</v>
      </c>
      <c r="AE139" s="96">
        <f>SUM(E138:E140,I138:I140,M138:M140,Q138:Q140)</f>
        <v>78</v>
      </c>
      <c r="AF139" s="96">
        <f>SUM(G138:G140,K138:K140,O138:O140,S138:S140)</f>
        <v>91</v>
      </c>
      <c r="AG139" s="95">
        <f>AE139-AF139</f>
        <v>-13</v>
      </c>
      <c r="AH139" s="391">
        <f>(Z139-AA139)*1000+(AD139)*100+AG139</f>
        <v>-1113</v>
      </c>
      <c r="AI139" s="392"/>
      <c r="AJ139" s="217"/>
      <c r="AL139" s="187" t="s">
        <v>170</v>
      </c>
      <c r="AM139" s="184" t="s">
        <v>339</v>
      </c>
      <c r="AN139" s="54">
        <f>IF(AX133="","",AX133)</f>
        <v>5</v>
      </c>
      <c r="AO139" s="52" t="str">
        <f t="shared" si="38"/>
        <v>-</v>
      </c>
      <c r="AP139" s="51">
        <f>IF(AV133="","",AV133)</f>
        <v>15</v>
      </c>
      <c r="AQ139" s="394" t="str">
        <f>IF(AS136="","",AS136)</f>
        <v/>
      </c>
      <c r="AR139" s="53">
        <f>IF(AX136="","",AX136)</f>
        <v>15</v>
      </c>
      <c r="AS139" s="52" t="str">
        <f t="shared" si="40"/>
        <v>-</v>
      </c>
      <c r="AT139" s="51">
        <f>IF(AV136="","",AV136)</f>
        <v>4</v>
      </c>
      <c r="AU139" s="394" t="str">
        <f>IF(AW136="","",AW136)</f>
        <v>-</v>
      </c>
      <c r="AV139" s="449"/>
      <c r="AW139" s="450"/>
      <c r="AX139" s="450"/>
      <c r="AY139" s="464"/>
      <c r="AZ139" s="30">
        <v>6</v>
      </c>
      <c r="BA139" s="52" t="str">
        <f t="shared" si="36"/>
        <v>-</v>
      </c>
      <c r="BB139" s="60">
        <v>15</v>
      </c>
      <c r="BC139" s="435"/>
      <c r="BD139" s="388"/>
      <c r="BE139" s="389"/>
      <c r="BF139" s="389"/>
      <c r="BG139" s="390"/>
      <c r="BH139" s="29"/>
      <c r="BI139" s="100">
        <f>COUNTIF(AN138:BC140,"○")</f>
        <v>1</v>
      </c>
      <c r="BJ139" s="96">
        <f>COUNTIF(AN138:BC140,"×")</f>
        <v>2</v>
      </c>
      <c r="BK139" s="99">
        <f>(IF((AN138&gt;AP138),1,0))+(IF((AN139&gt;AP139),1,0))+(IF((AN140&gt;AP140),1,0))+(IF((AR138&gt;AT138),1,0))+(IF((AR139&gt;AT139),1,0))+(IF((AR140&gt;AT140),1,0))+(IF((AV138&gt;AX138),1,0))+(IF((AV139&gt;AX139),1,0))+(IF((AV140&gt;AX140),1,0))+(IF((AZ138&gt;BB138),1,0))+(IF((AZ139&gt;BB139),1,0))+(IF((AZ140&gt;BB140),1,0))</f>
        <v>2</v>
      </c>
      <c r="BL139" s="98">
        <f>(IF((AN138&lt;AP138),1,0))+(IF((AN139&lt;AP139),1,0))+(IF((AN140&lt;AP140),1,0))+(IF((AR138&lt;AT138),1,0))+(IF((AR139&lt;AT139),1,0))+(IF((AR140&lt;AT140),1,0))+(IF((AV138&lt;AX138),1,0))+(IF((AV139&lt;AX139),1,0))+(IF((AV140&lt;AX140),1,0))+(IF((AZ138&lt;BB138),1,0))+(IF((AZ139&lt;BB139),1,0))+(IF((AZ140&lt;BB140),1,0))</f>
        <v>4</v>
      </c>
      <c r="BM139" s="97">
        <f>BK139-BL139</f>
        <v>-2</v>
      </c>
      <c r="BN139" s="96">
        <f>SUM(AN138:AN140,AR138:AR140,AV138:AV140,AZ138:AZ140)</f>
        <v>60</v>
      </c>
      <c r="BO139" s="96">
        <f>SUM(AP138:AP140,AT138:AT140,AX138:AX140,BB138:BB140)</f>
        <v>72</v>
      </c>
      <c r="BP139" s="95">
        <f>BN139-BO139</f>
        <v>-12</v>
      </c>
      <c r="BQ139" s="391">
        <f>(BI139-BJ139)*1000+(BM139)*100+BP139</f>
        <v>-1212</v>
      </c>
      <c r="BR139" s="392"/>
    </row>
    <row r="140" spans="3:70" ht="12" customHeight="1" thickBot="1" x14ac:dyDescent="0.2">
      <c r="C140" s="185"/>
      <c r="D140" s="176" t="s">
        <v>350</v>
      </c>
      <c r="E140" s="71">
        <f>IF(O134="","",O134)</f>
        <v>7</v>
      </c>
      <c r="F140" s="69" t="str">
        <f t="shared" si="37"/>
        <v>-</v>
      </c>
      <c r="G140" s="70">
        <f>IF(M134="","",M134)</f>
        <v>15</v>
      </c>
      <c r="H140" s="494" t="str">
        <f>IF(J137="","",J137)</f>
        <v/>
      </c>
      <c r="I140" s="103" t="str">
        <f>IF(O137="","",O137)</f>
        <v/>
      </c>
      <c r="J140" s="52" t="str">
        <f t="shared" si="39"/>
        <v/>
      </c>
      <c r="K140" s="70" t="str">
        <f>IF(M137="","",M137)</f>
        <v/>
      </c>
      <c r="L140" s="494" t="str">
        <f>IF(N137="","",N137)</f>
        <v/>
      </c>
      <c r="M140" s="495"/>
      <c r="N140" s="480"/>
      <c r="O140" s="480"/>
      <c r="P140" s="481"/>
      <c r="Q140" s="34"/>
      <c r="R140" s="52" t="str">
        <f t="shared" si="34"/>
        <v/>
      </c>
      <c r="S140" s="68"/>
      <c r="T140" s="436"/>
      <c r="U140" s="6">
        <f>Z139</f>
        <v>1</v>
      </c>
      <c r="V140" s="7" t="s">
        <v>1</v>
      </c>
      <c r="W140" s="7">
        <f>AA139</f>
        <v>2</v>
      </c>
      <c r="X140" s="8" t="s">
        <v>0</v>
      </c>
      <c r="Y140" s="29"/>
      <c r="Z140" s="100"/>
      <c r="AA140" s="96"/>
      <c r="AB140" s="100"/>
      <c r="AC140" s="96"/>
      <c r="AD140" s="95"/>
      <c r="AE140" s="96"/>
      <c r="AF140" s="96"/>
      <c r="AG140" s="95"/>
      <c r="AH140" s="32"/>
      <c r="AI140" s="101"/>
      <c r="AJ140" s="101"/>
      <c r="AL140" s="185"/>
      <c r="AM140" s="176" t="s">
        <v>171</v>
      </c>
      <c r="AN140" s="71" t="str">
        <f>IF(AX134="","",AX134)</f>
        <v/>
      </c>
      <c r="AO140" s="69" t="str">
        <f t="shared" si="38"/>
        <v/>
      </c>
      <c r="AP140" s="70" t="str">
        <f>IF(AV134="","",AV134)</f>
        <v/>
      </c>
      <c r="AQ140" s="494" t="str">
        <f>IF(AS137="","",AS137)</f>
        <v/>
      </c>
      <c r="AR140" s="103" t="str">
        <f>IF(AX137="","",AX137)</f>
        <v/>
      </c>
      <c r="AS140" s="52" t="str">
        <f t="shared" si="40"/>
        <v/>
      </c>
      <c r="AT140" s="70" t="str">
        <f>IF(AV137="","",AV137)</f>
        <v/>
      </c>
      <c r="AU140" s="494" t="str">
        <f>IF(AW137="","",AW137)</f>
        <v/>
      </c>
      <c r="AV140" s="495"/>
      <c r="AW140" s="480"/>
      <c r="AX140" s="480"/>
      <c r="AY140" s="481"/>
      <c r="AZ140" s="34"/>
      <c r="BA140" s="52" t="str">
        <f t="shared" si="36"/>
        <v/>
      </c>
      <c r="BB140" s="68"/>
      <c r="BC140" s="436"/>
      <c r="BD140" s="6">
        <f>BI139</f>
        <v>1</v>
      </c>
      <c r="BE140" s="7" t="s">
        <v>1</v>
      </c>
      <c r="BF140" s="7">
        <f>BJ139</f>
        <v>2</v>
      </c>
      <c r="BG140" s="8" t="s">
        <v>0</v>
      </c>
      <c r="BH140" s="29"/>
      <c r="BI140" s="100"/>
      <c r="BJ140" s="96"/>
      <c r="BK140" s="100"/>
      <c r="BL140" s="96"/>
      <c r="BM140" s="95"/>
      <c r="BN140" s="96"/>
      <c r="BO140" s="96"/>
      <c r="BP140" s="95"/>
      <c r="BQ140" s="32"/>
      <c r="BR140" s="101"/>
    </row>
    <row r="141" spans="3:70" ht="12" customHeight="1" x14ac:dyDescent="0.15">
      <c r="C141" s="187" t="s">
        <v>204</v>
      </c>
      <c r="D141" s="174" t="s">
        <v>70</v>
      </c>
      <c r="E141" s="54">
        <f>IF(S132="","",S132)</f>
        <v>16</v>
      </c>
      <c r="F141" s="52" t="str">
        <f t="shared" si="37"/>
        <v>-</v>
      </c>
      <c r="G141" s="51">
        <f>IF(Q132="","",Q132)</f>
        <v>14</v>
      </c>
      <c r="H141" s="393" t="str">
        <f>IF(T132="","",IF(T132="○","×",IF(T132="×","○")))</f>
        <v>○</v>
      </c>
      <c r="I141" s="53">
        <f>IF(S135="","",S135)</f>
        <v>10</v>
      </c>
      <c r="J141" s="56" t="str">
        <f t="shared" si="39"/>
        <v>-</v>
      </c>
      <c r="K141" s="51">
        <f>IF(Q135="","",Q135)</f>
        <v>15</v>
      </c>
      <c r="L141" s="393" t="str">
        <f>IF(T135="","",IF(T135="○","×",IF(T135="×","○")))</f>
        <v>×</v>
      </c>
      <c r="M141" s="57">
        <f>IF(S138="","",S138)</f>
        <v>11</v>
      </c>
      <c r="N141" s="52" t="str">
        <f>IF(M141="","","-")</f>
        <v>-</v>
      </c>
      <c r="O141" s="55">
        <f>IF(Q138="","",Q138)</f>
        <v>15</v>
      </c>
      <c r="P141" s="393" t="str">
        <f>IF(T138="","",IF(T138="○","×",IF(T138="×","○")))</f>
        <v>×</v>
      </c>
      <c r="Q141" s="446"/>
      <c r="R141" s="447"/>
      <c r="S141" s="447"/>
      <c r="T141" s="448"/>
      <c r="U141" s="428">
        <f>RANK(AH142,AH133:AH142)</f>
        <v>2</v>
      </c>
      <c r="V141" s="429"/>
      <c r="W141" s="429"/>
      <c r="X141" s="430"/>
      <c r="Y141" s="29"/>
      <c r="Z141" s="79"/>
      <c r="AA141" s="78"/>
      <c r="AB141" s="79"/>
      <c r="AC141" s="78"/>
      <c r="AD141" s="102"/>
      <c r="AE141" s="78"/>
      <c r="AF141" s="78"/>
      <c r="AG141" s="102"/>
      <c r="AH141" s="32"/>
      <c r="AI141" s="101"/>
      <c r="AJ141" s="101"/>
      <c r="AL141" s="187" t="s">
        <v>64</v>
      </c>
      <c r="AM141" s="184" t="s">
        <v>41</v>
      </c>
      <c r="AN141" s="54">
        <f>IF(BB132="","",BB132)</f>
        <v>12</v>
      </c>
      <c r="AO141" s="52" t="str">
        <f t="shared" si="38"/>
        <v>-</v>
      </c>
      <c r="AP141" s="51">
        <f>IF(AZ132="","",AZ132)</f>
        <v>15</v>
      </c>
      <c r="AQ141" s="393" t="str">
        <f>IF(BC132="","",IF(BC132="○","×",IF(BC132="×","○")))</f>
        <v>○</v>
      </c>
      <c r="AR141" s="53">
        <f>IF(BB135="","",BB135)</f>
        <v>15</v>
      </c>
      <c r="AS141" s="56" t="str">
        <f t="shared" si="40"/>
        <v>-</v>
      </c>
      <c r="AT141" s="51">
        <f>IF(AZ135="","",AZ135)</f>
        <v>3</v>
      </c>
      <c r="AU141" s="393" t="str">
        <f>IF(BC135="","",IF(BC135="○","×",IF(BC135="×","○")))</f>
        <v>○</v>
      </c>
      <c r="AV141" s="57">
        <f>IF(BB138="","",BB138)</f>
        <v>15</v>
      </c>
      <c r="AW141" s="52" t="str">
        <f>IF(AV141="","","-")</f>
        <v>-</v>
      </c>
      <c r="AX141" s="55">
        <f>IF(AZ138="","",AZ138)</f>
        <v>11</v>
      </c>
      <c r="AY141" s="393" t="str">
        <f>IF(BC138="","",IF(BC138="○","×",IF(BC138="×","○")))</f>
        <v>○</v>
      </c>
      <c r="AZ141" s="446"/>
      <c r="BA141" s="447"/>
      <c r="BB141" s="447"/>
      <c r="BC141" s="448"/>
      <c r="BD141" s="428">
        <f>RANK(BQ142,BQ133:BQ142)</f>
        <v>1</v>
      </c>
      <c r="BE141" s="429"/>
      <c r="BF141" s="429"/>
      <c r="BG141" s="430"/>
      <c r="BH141" s="29"/>
      <c r="BI141" s="79"/>
      <c r="BJ141" s="78"/>
      <c r="BK141" s="79"/>
      <c r="BL141" s="78"/>
      <c r="BM141" s="102"/>
      <c r="BN141" s="78"/>
      <c r="BO141" s="78"/>
      <c r="BP141" s="102"/>
      <c r="BQ141" s="32"/>
      <c r="BR141" s="101"/>
    </row>
    <row r="142" spans="3:70" ht="12" customHeight="1" x14ac:dyDescent="0.15">
      <c r="C142" s="187" t="s">
        <v>202</v>
      </c>
      <c r="D142" s="174" t="s">
        <v>70</v>
      </c>
      <c r="E142" s="54">
        <f>IF(S133="","",S133)</f>
        <v>15</v>
      </c>
      <c r="F142" s="52" t="str">
        <f t="shared" si="37"/>
        <v>-</v>
      </c>
      <c r="G142" s="51">
        <f>IF(Q133="","",Q133)</f>
        <v>9</v>
      </c>
      <c r="H142" s="394" t="str">
        <f>IF(J139="","",J139)</f>
        <v>-</v>
      </c>
      <c r="I142" s="53">
        <f>IF(S136="","",S136)</f>
        <v>15</v>
      </c>
      <c r="J142" s="52" t="str">
        <f t="shared" si="39"/>
        <v>-</v>
      </c>
      <c r="K142" s="51">
        <f>IF(Q136="","",Q136)</f>
        <v>12</v>
      </c>
      <c r="L142" s="394" t="str">
        <f>IF(N139="","",N139)</f>
        <v/>
      </c>
      <c r="M142" s="53">
        <f>IF(S139="","",S139)</f>
        <v>12</v>
      </c>
      <c r="N142" s="52" t="str">
        <f>IF(M142="","","-")</f>
        <v>-</v>
      </c>
      <c r="O142" s="51">
        <f>IF(Q139="","",Q139)</f>
        <v>15</v>
      </c>
      <c r="P142" s="394" t="str">
        <f>IF(R139="","",R139)</f>
        <v>-</v>
      </c>
      <c r="Q142" s="449"/>
      <c r="R142" s="450"/>
      <c r="S142" s="450"/>
      <c r="T142" s="451"/>
      <c r="U142" s="388"/>
      <c r="V142" s="389"/>
      <c r="W142" s="389"/>
      <c r="X142" s="390"/>
      <c r="Y142" s="29"/>
      <c r="Z142" s="100">
        <f>COUNTIF(E141:T143,"○")</f>
        <v>1</v>
      </c>
      <c r="AA142" s="96">
        <f>COUNTIF(E141:T143,"×")</f>
        <v>2</v>
      </c>
      <c r="AB142" s="99">
        <f>(IF((E141&gt;G141),1,0))+(IF((E142&gt;G142),1,0))+(IF((E143&gt;G143),1,0))+(IF((I141&gt;K141),1,0))+(IF((I142&gt;K142),1,0))+(IF((I143&gt;K143),1,0))+(IF((M141&gt;O141),1,0))+(IF((M142&gt;O142),1,0))+(IF((M143&gt;O143),1,0))+(IF((Q141&gt;S141),1,0))+(IF((Q142&gt;S142),1,0))+(IF((Q143&gt;S143),1,0))</f>
        <v>3</v>
      </c>
      <c r="AC142" s="98">
        <f>(IF((E141&lt;G141),1,0))+(IF((E142&lt;G142),1,0))+(IF((E143&lt;G143),1,0))+(IF((I141&lt;K141),1,0))+(IF((I142&lt;K142),1,0))+(IF((I143&lt;K143),1,0))+(IF((M141&lt;O141),1,0))+(IF((M142&lt;O142),1,0))+(IF((M143&lt;O143),1,0))+(IF((Q141&lt;S141),1,0))+(IF((Q142&lt;S142),1,0))+(IF((Q143&lt;S143),1,0))</f>
        <v>4</v>
      </c>
      <c r="AD142" s="97">
        <f>AB142-AC142</f>
        <v>-1</v>
      </c>
      <c r="AE142" s="96">
        <f>SUM(E141:E143,I141:I143,M141:M143,Q141:Q143)</f>
        <v>85</v>
      </c>
      <c r="AF142" s="96">
        <f>SUM(G141:G143,K141:K143,O141:O143,S141:S143)</f>
        <v>95</v>
      </c>
      <c r="AG142" s="95">
        <f>AE142-AF142</f>
        <v>-10</v>
      </c>
      <c r="AH142" s="391">
        <f>(Z142-AA142)*1000+(AD142)*100+AG142</f>
        <v>-1110</v>
      </c>
      <c r="AI142" s="392"/>
      <c r="AJ142" s="217"/>
      <c r="AL142" s="187" t="s">
        <v>215</v>
      </c>
      <c r="AM142" s="184" t="s">
        <v>41</v>
      </c>
      <c r="AN142" s="54">
        <f>IF(BB133="","",BB133)</f>
        <v>15</v>
      </c>
      <c r="AO142" s="52" t="str">
        <f t="shared" si="38"/>
        <v>-</v>
      </c>
      <c r="AP142" s="51">
        <f>IF(AZ133="","",AZ133)</f>
        <v>5</v>
      </c>
      <c r="AQ142" s="394" t="str">
        <f>IF(AS139="","",AS139)</f>
        <v>-</v>
      </c>
      <c r="AR142" s="53">
        <f>IF(BB136="","",BB136)</f>
        <v>15</v>
      </c>
      <c r="AS142" s="52" t="str">
        <f t="shared" si="40"/>
        <v>-</v>
      </c>
      <c r="AT142" s="51">
        <f>IF(AZ136="","",AZ136)</f>
        <v>5</v>
      </c>
      <c r="AU142" s="394" t="str">
        <f>IF(AW139="","",AW139)</f>
        <v/>
      </c>
      <c r="AV142" s="53">
        <f>IF(BB139="","",BB139)</f>
        <v>15</v>
      </c>
      <c r="AW142" s="52" t="str">
        <f>IF(AV142="","","-")</f>
        <v>-</v>
      </c>
      <c r="AX142" s="51">
        <f>IF(AZ139="","",AZ139)</f>
        <v>6</v>
      </c>
      <c r="AY142" s="394" t="str">
        <f>IF(BA139="","",BA139)</f>
        <v>-</v>
      </c>
      <c r="AZ142" s="449"/>
      <c r="BA142" s="450"/>
      <c r="BB142" s="450"/>
      <c r="BC142" s="451"/>
      <c r="BD142" s="388"/>
      <c r="BE142" s="389"/>
      <c r="BF142" s="389"/>
      <c r="BG142" s="390"/>
      <c r="BH142" s="29"/>
      <c r="BI142" s="100">
        <f>COUNTIF(AN141:BC143,"○")</f>
        <v>3</v>
      </c>
      <c r="BJ142" s="96">
        <f>COUNTIF(AN141:BC143,"×")</f>
        <v>0</v>
      </c>
      <c r="BK142" s="99">
        <f>(IF((AN141&gt;AP141),1,0))+(IF((AN142&gt;AP142),1,0))+(IF((AN143&gt;AP143),1,0))+(IF((AR141&gt;AT141),1,0))+(IF((AR142&gt;AT142),1,0))+(IF((AR143&gt;AT143),1,0))+(IF((AV141&gt;AX141),1,0))+(IF((AV142&gt;AX142),1,0))+(IF((AV143&gt;AX143),1,0))+(IF((AZ141&gt;BB141),1,0))+(IF((AZ142&gt;BB142),1,0))+(IF((AZ143&gt;BB143),1,0))</f>
        <v>6</v>
      </c>
      <c r="BL142" s="98">
        <f>(IF((AN141&lt;AP141),1,0))+(IF((AN142&lt;AP142),1,0))+(IF((AN143&lt;AP143),1,0))+(IF((AR141&lt;AT141),1,0))+(IF((AR142&lt;AT142),1,0))+(IF((AR143&lt;AT143),1,0))+(IF((AV141&lt;AX141),1,0))+(IF((AV142&lt;AX142),1,0))+(IF((AV143&lt;AX143),1,0))+(IF((AZ141&lt;BB141),1,0))+(IF((AZ142&lt;BB142),1,0))+(IF((AZ143&lt;BB143),1,0))</f>
        <v>1</v>
      </c>
      <c r="BM142" s="97">
        <f>BK142-BL142</f>
        <v>5</v>
      </c>
      <c r="BN142" s="96">
        <f>SUM(AN141:AN143,AR141:AR143,AV141:AV143,AZ141:AZ143)</f>
        <v>102</v>
      </c>
      <c r="BO142" s="96">
        <f>SUM(AP141:AP143,AT141:AT143,AX141:AX143,BB141:BB143)</f>
        <v>51</v>
      </c>
      <c r="BP142" s="95">
        <f>BN142-BO142</f>
        <v>51</v>
      </c>
      <c r="BQ142" s="391">
        <f>(BI142-BJ142)*1000+(BM142)*100+BP142</f>
        <v>3551</v>
      </c>
      <c r="BR142" s="392"/>
    </row>
    <row r="143" spans="3:70" ht="12" customHeight="1" thickBot="1" x14ac:dyDescent="0.2">
      <c r="C143" s="190"/>
      <c r="D143" s="182" t="s">
        <v>203</v>
      </c>
      <c r="E143" s="44" t="str">
        <f>IF(S134="","",S134)</f>
        <v/>
      </c>
      <c r="F143" s="42" t="str">
        <f t="shared" si="37"/>
        <v/>
      </c>
      <c r="G143" s="41" t="str">
        <f>IF(Q134="","",Q134)</f>
        <v/>
      </c>
      <c r="H143" s="395" t="str">
        <f>IF(J140="","",J140)</f>
        <v/>
      </c>
      <c r="I143" s="43">
        <f>IF(S137="","",S137)</f>
        <v>6</v>
      </c>
      <c r="J143" s="42" t="str">
        <f t="shared" si="39"/>
        <v>-</v>
      </c>
      <c r="K143" s="41">
        <f>IF(Q137="","",Q137)</f>
        <v>15</v>
      </c>
      <c r="L143" s="395" t="str">
        <f>IF(N140="","",N140)</f>
        <v/>
      </c>
      <c r="M143" s="43" t="str">
        <f>IF(S140="","",S140)</f>
        <v/>
      </c>
      <c r="N143" s="42" t="str">
        <f>IF(M143="","","-")</f>
        <v/>
      </c>
      <c r="O143" s="41" t="str">
        <f>IF(Q140="","",Q140)</f>
        <v/>
      </c>
      <c r="P143" s="395" t="str">
        <f>IF(R140="","",R140)</f>
        <v/>
      </c>
      <c r="Q143" s="452"/>
      <c r="R143" s="453"/>
      <c r="S143" s="453"/>
      <c r="T143" s="454"/>
      <c r="U143" s="9">
        <f>Z142</f>
        <v>1</v>
      </c>
      <c r="V143" s="10" t="s">
        <v>1</v>
      </c>
      <c r="W143" s="10">
        <f>AA142</f>
        <v>2</v>
      </c>
      <c r="X143" s="11" t="s">
        <v>0</v>
      </c>
      <c r="Y143" s="29"/>
      <c r="Z143" s="94"/>
      <c r="AA143" s="93"/>
      <c r="AB143" s="94"/>
      <c r="AC143" s="93"/>
      <c r="AD143" s="92"/>
      <c r="AE143" s="93"/>
      <c r="AF143" s="93"/>
      <c r="AG143" s="92"/>
      <c r="AH143" s="80"/>
      <c r="AI143" s="91"/>
      <c r="AJ143" s="91"/>
      <c r="AL143" s="190"/>
      <c r="AM143" s="191" t="s">
        <v>169</v>
      </c>
      <c r="AN143" s="44">
        <f>IF(BB134="","",BB134)</f>
        <v>15</v>
      </c>
      <c r="AO143" s="42" t="str">
        <f t="shared" si="38"/>
        <v>-</v>
      </c>
      <c r="AP143" s="41">
        <f>IF(AZ134="","",AZ134)</f>
        <v>6</v>
      </c>
      <c r="AQ143" s="395" t="str">
        <f>IF(AS140="","",AS140)</f>
        <v/>
      </c>
      <c r="AR143" s="43" t="str">
        <f>IF(BB137="","",BB137)</f>
        <v/>
      </c>
      <c r="AS143" s="42" t="str">
        <f t="shared" si="40"/>
        <v/>
      </c>
      <c r="AT143" s="41" t="str">
        <f>IF(AZ137="","",AZ137)</f>
        <v/>
      </c>
      <c r="AU143" s="395" t="str">
        <f>IF(AW140="","",AW140)</f>
        <v/>
      </c>
      <c r="AV143" s="43" t="str">
        <f>IF(BB140="","",BB140)</f>
        <v/>
      </c>
      <c r="AW143" s="42" t="str">
        <f>IF(AV143="","","-")</f>
        <v/>
      </c>
      <c r="AX143" s="41" t="str">
        <f>IF(AZ140="","",AZ140)</f>
        <v/>
      </c>
      <c r="AY143" s="395" t="str">
        <f>IF(BA140="","",BA140)</f>
        <v/>
      </c>
      <c r="AZ143" s="452"/>
      <c r="BA143" s="453"/>
      <c r="BB143" s="453"/>
      <c r="BC143" s="454"/>
      <c r="BD143" s="9">
        <f>BI142</f>
        <v>3</v>
      </c>
      <c r="BE143" s="10" t="s">
        <v>1</v>
      </c>
      <c r="BF143" s="10">
        <f>BJ142</f>
        <v>0</v>
      </c>
      <c r="BG143" s="11" t="s">
        <v>0</v>
      </c>
      <c r="BH143" s="29"/>
      <c r="BI143" s="94"/>
      <c r="BJ143" s="93"/>
      <c r="BK143" s="94"/>
      <c r="BL143" s="93"/>
      <c r="BM143" s="92"/>
      <c r="BN143" s="93"/>
      <c r="BO143" s="93"/>
      <c r="BP143" s="92"/>
      <c r="BQ143" s="80"/>
      <c r="BR143" s="91"/>
    </row>
    <row r="144" spans="3:70" ht="12" customHeight="1" thickBot="1" x14ac:dyDescent="0.25">
      <c r="C144" s="164"/>
      <c r="D144" s="146"/>
      <c r="E144" s="148"/>
      <c r="F144" s="147"/>
      <c r="G144" s="148"/>
      <c r="H144" s="163"/>
      <c r="I144" s="150"/>
      <c r="J144" s="149"/>
      <c r="K144" s="150"/>
      <c r="L144" s="165"/>
      <c r="M144" s="150"/>
      <c r="N144" s="149"/>
      <c r="O144" s="150"/>
      <c r="P144" s="165"/>
      <c r="Q144" s="150"/>
      <c r="R144" s="149"/>
      <c r="S144" s="150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37"/>
      <c r="AE144" s="137"/>
      <c r="AF144" s="137"/>
      <c r="AG144" s="137"/>
      <c r="AH144" s="137"/>
      <c r="AI144" s="137"/>
      <c r="AJ144" s="137"/>
      <c r="AK144" s="137"/>
      <c r="AL144" s="158"/>
      <c r="AM144" s="159"/>
      <c r="AN144" s="139"/>
      <c r="AO144" s="138"/>
      <c r="AP144" s="139"/>
      <c r="AQ144" s="139"/>
      <c r="AR144" s="140"/>
      <c r="AS144" s="141"/>
      <c r="AT144" s="140"/>
      <c r="AU144" s="140"/>
      <c r="AV144" s="140"/>
      <c r="AW144" s="141"/>
      <c r="AX144" s="140"/>
      <c r="AY144" s="140"/>
      <c r="AZ144" s="140"/>
      <c r="BA144" s="140"/>
      <c r="BB144" s="140"/>
      <c r="BC144" s="140"/>
      <c r="BD144" s="137"/>
      <c r="BE144" s="137"/>
      <c r="BF144" s="137"/>
      <c r="BG144" s="137"/>
    </row>
    <row r="145" spans="3:70" ht="12" customHeight="1" x14ac:dyDescent="0.15">
      <c r="C145" s="496" t="s">
        <v>32</v>
      </c>
      <c r="D145" s="497"/>
      <c r="E145" s="455" t="str">
        <f>C147</f>
        <v>真鍋浩二</v>
      </c>
      <c r="F145" s="421"/>
      <c r="G145" s="421"/>
      <c r="H145" s="422"/>
      <c r="I145" s="420" t="str">
        <f>C150</f>
        <v>岩本航輔</v>
      </c>
      <c r="J145" s="421"/>
      <c r="K145" s="421"/>
      <c r="L145" s="422"/>
      <c r="M145" s="420" t="str">
        <f>C153</f>
        <v>富山秀晃</v>
      </c>
      <c r="N145" s="421"/>
      <c r="O145" s="421"/>
      <c r="P145" s="422"/>
      <c r="Q145" s="420" t="str">
        <f>C156</f>
        <v>渡部　晄</v>
      </c>
      <c r="R145" s="421"/>
      <c r="S145" s="421"/>
      <c r="T145" s="423"/>
      <c r="U145" s="443" t="s">
        <v>3</v>
      </c>
      <c r="V145" s="444"/>
      <c r="W145" s="444"/>
      <c r="X145" s="445"/>
      <c r="Y145" s="29"/>
      <c r="Z145" s="411" t="s">
        <v>17</v>
      </c>
      <c r="AA145" s="413"/>
      <c r="AB145" s="411" t="s">
        <v>16</v>
      </c>
      <c r="AC145" s="412"/>
      <c r="AD145" s="413"/>
      <c r="AE145" s="414" t="s">
        <v>15</v>
      </c>
      <c r="AF145" s="415"/>
      <c r="AG145" s="416"/>
      <c r="AH145" s="29"/>
      <c r="AI145" s="29"/>
      <c r="AJ145" s="29"/>
      <c r="AL145" s="496" t="s">
        <v>33</v>
      </c>
      <c r="AM145" s="497"/>
      <c r="AN145" s="455" t="str">
        <f>AL147</f>
        <v>植田雅士</v>
      </c>
      <c r="AO145" s="421"/>
      <c r="AP145" s="421"/>
      <c r="AQ145" s="422"/>
      <c r="AR145" s="420" t="str">
        <f>AL150</f>
        <v>清村恒大</v>
      </c>
      <c r="AS145" s="421"/>
      <c r="AT145" s="421"/>
      <c r="AU145" s="422"/>
      <c r="AV145" s="420" t="str">
        <f>AL153</f>
        <v>合田義久</v>
      </c>
      <c r="AW145" s="421"/>
      <c r="AX145" s="421"/>
      <c r="AY145" s="422"/>
      <c r="AZ145" s="420" t="str">
        <f>AL156</f>
        <v>白石章浩</v>
      </c>
      <c r="BA145" s="421"/>
      <c r="BB145" s="421"/>
      <c r="BC145" s="423"/>
      <c r="BD145" s="443" t="s">
        <v>3</v>
      </c>
      <c r="BE145" s="444"/>
      <c r="BF145" s="444"/>
      <c r="BG145" s="445"/>
      <c r="BH145" s="29"/>
      <c r="BI145" s="411" t="s">
        <v>17</v>
      </c>
      <c r="BJ145" s="413"/>
      <c r="BK145" s="411" t="s">
        <v>16</v>
      </c>
      <c r="BL145" s="412"/>
      <c r="BM145" s="413"/>
      <c r="BN145" s="414" t="s">
        <v>15</v>
      </c>
      <c r="BO145" s="415"/>
      <c r="BP145" s="416"/>
      <c r="BQ145" s="29"/>
      <c r="BR145" s="29"/>
    </row>
    <row r="146" spans="3:70" ht="12" customHeight="1" thickBot="1" x14ac:dyDescent="0.2">
      <c r="C146" s="498"/>
      <c r="D146" s="499"/>
      <c r="E146" s="489" t="str">
        <f>C148</f>
        <v>須川恵理</v>
      </c>
      <c r="F146" s="425"/>
      <c r="G146" s="425"/>
      <c r="H146" s="426"/>
      <c r="I146" s="424" t="str">
        <f>C151</f>
        <v>眞部里咲</v>
      </c>
      <c r="J146" s="425"/>
      <c r="K146" s="425"/>
      <c r="L146" s="426"/>
      <c r="M146" s="424" t="str">
        <f>C154</f>
        <v>伊藤千咲喜</v>
      </c>
      <c r="N146" s="425"/>
      <c r="O146" s="425"/>
      <c r="P146" s="426"/>
      <c r="Q146" s="424" t="str">
        <f>C157</f>
        <v>久門栞奈</v>
      </c>
      <c r="R146" s="425"/>
      <c r="S146" s="425"/>
      <c r="T146" s="427"/>
      <c r="U146" s="440" t="s">
        <v>2</v>
      </c>
      <c r="V146" s="441"/>
      <c r="W146" s="441"/>
      <c r="X146" s="442"/>
      <c r="Y146" s="29"/>
      <c r="Z146" s="77" t="s">
        <v>14</v>
      </c>
      <c r="AA146" s="76" t="s">
        <v>0</v>
      </c>
      <c r="AB146" s="77" t="s">
        <v>18</v>
      </c>
      <c r="AC146" s="76" t="s">
        <v>13</v>
      </c>
      <c r="AD146" s="75" t="s">
        <v>12</v>
      </c>
      <c r="AE146" s="76" t="s">
        <v>18</v>
      </c>
      <c r="AF146" s="76" t="s">
        <v>13</v>
      </c>
      <c r="AG146" s="75" t="s">
        <v>12</v>
      </c>
      <c r="AH146" s="29"/>
      <c r="AI146" s="29"/>
      <c r="AJ146" s="29"/>
      <c r="AL146" s="498"/>
      <c r="AM146" s="499"/>
      <c r="AN146" s="489" t="str">
        <f>AL148</f>
        <v>牧　美里</v>
      </c>
      <c r="AO146" s="425"/>
      <c r="AP146" s="425"/>
      <c r="AQ146" s="426"/>
      <c r="AR146" s="424" t="str">
        <f>AL151</f>
        <v>石田小春</v>
      </c>
      <c r="AS146" s="425"/>
      <c r="AT146" s="425"/>
      <c r="AU146" s="426"/>
      <c r="AV146" s="424" t="str">
        <f>AL154</f>
        <v>合田亜里砂</v>
      </c>
      <c r="AW146" s="425"/>
      <c r="AX146" s="425"/>
      <c r="AY146" s="426"/>
      <c r="AZ146" s="424" t="str">
        <f>AL157</f>
        <v>藤田　彩</v>
      </c>
      <c r="BA146" s="425"/>
      <c r="BB146" s="425"/>
      <c r="BC146" s="427"/>
      <c r="BD146" s="440" t="s">
        <v>2</v>
      </c>
      <c r="BE146" s="441"/>
      <c r="BF146" s="441"/>
      <c r="BG146" s="442"/>
      <c r="BH146" s="29"/>
      <c r="BI146" s="77" t="s">
        <v>14</v>
      </c>
      <c r="BJ146" s="76" t="s">
        <v>0</v>
      </c>
      <c r="BK146" s="77" t="s">
        <v>18</v>
      </c>
      <c r="BL146" s="76" t="s">
        <v>13</v>
      </c>
      <c r="BM146" s="75" t="s">
        <v>12</v>
      </c>
      <c r="BN146" s="76" t="s">
        <v>18</v>
      </c>
      <c r="BO146" s="76" t="s">
        <v>13</v>
      </c>
      <c r="BP146" s="75" t="s">
        <v>12</v>
      </c>
      <c r="BQ146" s="29"/>
      <c r="BR146" s="29"/>
    </row>
    <row r="147" spans="3:70" ht="12" customHeight="1" x14ac:dyDescent="0.15">
      <c r="C147" s="183" t="s">
        <v>352</v>
      </c>
      <c r="D147" s="174" t="s">
        <v>25</v>
      </c>
      <c r="E147" s="475"/>
      <c r="F147" s="476"/>
      <c r="G147" s="476"/>
      <c r="H147" s="477"/>
      <c r="I147" s="105">
        <v>10</v>
      </c>
      <c r="J147" s="52" t="str">
        <f>IF(I147="","","-")</f>
        <v>-</v>
      </c>
      <c r="K147" s="60">
        <v>15</v>
      </c>
      <c r="L147" s="438" t="str">
        <f>IF(I147&lt;&gt;"",IF(I147&gt;K147,IF(I148&gt;K148,"○",IF(I149&gt;K149,"○","×")),IF(I148&gt;K148,IF(I149&gt;K149,"○","×"),"×")),"")</f>
        <v>×</v>
      </c>
      <c r="M147" s="30">
        <v>6</v>
      </c>
      <c r="N147" s="74" t="str">
        <f t="shared" ref="N147:N152" si="41">IF(M147="","","-")</f>
        <v>-</v>
      </c>
      <c r="O147" s="73">
        <v>15</v>
      </c>
      <c r="P147" s="438" t="str">
        <f>IF(M147&lt;&gt;"",IF(M147&gt;O147,IF(M148&gt;O148,"○",IF(M149&gt;O149,"○","×")),IF(M148&gt;O148,IF(M149&gt;O149,"○","×"),"×")),"")</f>
        <v>×</v>
      </c>
      <c r="Q147" s="104">
        <v>16</v>
      </c>
      <c r="R147" s="74" t="str">
        <f t="shared" ref="R147:R155" si="42">IF(Q147="","","-")</f>
        <v>-</v>
      </c>
      <c r="S147" s="60">
        <v>14</v>
      </c>
      <c r="T147" s="439" t="str">
        <f>IF(Q147&lt;&gt;"",IF(Q147&gt;S147,IF(Q148&gt;S148,"○",IF(Q149&gt;S149,"○","×")),IF(Q148&gt;S148,IF(Q149&gt;S149,"○","×"),"×")),"")</f>
        <v>×</v>
      </c>
      <c r="U147" s="428">
        <f>RANK(AH148,AH148:AH157)</f>
        <v>4</v>
      </c>
      <c r="V147" s="429"/>
      <c r="W147" s="429"/>
      <c r="X147" s="430"/>
      <c r="Y147" s="29"/>
      <c r="Z147" s="100"/>
      <c r="AA147" s="96"/>
      <c r="AB147" s="79"/>
      <c r="AC147" s="78"/>
      <c r="AD147" s="102"/>
      <c r="AE147" s="96"/>
      <c r="AF147" s="96"/>
      <c r="AG147" s="95"/>
      <c r="AH147" s="29"/>
      <c r="AI147" s="29"/>
      <c r="AJ147" s="29"/>
      <c r="AL147" s="183" t="s">
        <v>298</v>
      </c>
      <c r="AM147" s="184" t="s">
        <v>207</v>
      </c>
      <c r="AN147" s="475"/>
      <c r="AO147" s="476"/>
      <c r="AP147" s="476"/>
      <c r="AQ147" s="477"/>
      <c r="AR147" s="105">
        <v>15</v>
      </c>
      <c r="AS147" s="52" t="str">
        <f>IF(AR147="","","-")</f>
        <v>-</v>
      </c>
      <c r="AT147" s="60">
        <v>7</v>
      </c>
      <c r="AU147" s="438" t="str">
        <f>IF(AR147&lt;&gt;"",IF(AR147&gt;AT147,IF(AR148&gt;AT148,"○",IF(AR149&gt;AT149,"○","×")),IF(AR148&gt;AT148,IF(AR149&gt;AT149,"○","×"),"×")),"")</f>
        <v>○</v>
      </c>
      <c r="AV147" s="30">
        <v>15</v>
      </c>
      <c r="AW147" s="74" t="str">
        <f t="shared" ref="AW147:AW152" si="43">IF(AV147="","","-")</f>
        <v>-</v>
      </c>
      <c r="AX147" s="73">
        <v>10</v>
      </c>
      <c r="AY147" s="438" t="str">
        <f>IF(AV147&lt;&gt;"",IF(AV147&gt;AX147,IF(AV148&gt;AX148,"○",IF(AV149&gt;AX149,"○","×")),IF(AV148&gt;AX148,IF(AV149&gt;AX149,"○","×"),"×")),"")</f>
        <v>○</v>
      </c>
      <c r="AZ147" s="104">
        <v>14</v>
      </c>
      <c r="BA147" s="74" t="str">
        <f t="shared" ref="BA147:BA155" si="44">IF(AZ147="","","-")</f>
        <v>-</v>
      </c>
      <c r="BB147" s="60">
        <v>16</v>
      </c>
      <c r="BC147" s="439" t="str">
        <f>IF(AZ147&lt;&gt;"",IF(AZ147&gt;BB147,IF(AZ148&gt;BB148,"○",IF(AZ149&gt;BB149,"○","×")),IF(AZ148&gt;BB148,IF(AZ149&gt;BB149,"○","×"),"×")),"")</f>
        <v>○</v>
      </c>
      <c r="BD147" s="428">
        <f>RANK(BQ148,BQ148:BQ157)</f>
        <v>1</v>
      </c>
      <c r="BE147" s="429"/>
      <c r="BF147" s="429"/>
      <c r="BG147" s="430"/>
      <c r="BH147" s="29"/>
      <c r="BI147" s="100"/>
      <c r="BJ147" s="96"/>
      <c r="BK147" s="79"/>
      <c r="BL147" s="78"/>
      <c r="BM147" s="102"/>
      <c r="BN147" s="96"/>
      <c r="BO147" s="96"/>
      <c r="BP147" s="95"/>
      <c r="BQ147" s="29"/>
      <c r="BR147" s="29"/>
    </row>
    <row r="148" spans="3:70" ht="12" customHeight="1" x14ac:dyDescent="0.15">
      <c r="C148" s="183" t="s">
        <v>353</v>
      </c>
      <c r="D148" s="174" t="s">
        <v>39</v>
      </c>
      <c r="E148" s="478"/>
      <c r="F148" s="450"/>
      <c r="G148" s="450"/>
      <c r="H148" s="464"/>
      <c r="I148" s="30">
        <v>10</v>
      </c>
      <c r="J148" s="52" t="str">
        <f>IF(I148="","","-")</f>
        <v>-</v>
      </c>
      <c r="K148" s="72">
        <v>15</v>
      </c>
      <c r="L148" s="432"/>
      <c r="M148" s="30">
        <v>12</v>
      </c>
      <c r="N148" s="52" t="str">
        <f t="shared" si="41"/>
        <v>-</v>
      </c>
      <c r="O148" s="60">
        <v>15</v>
      </c>
      <c r="P148" s="432"/>
      <c r="Q148" s="30">
        <v>14</v>
      </c>
      <c r="R148" s="52" t="str">
        <f t="shared" si="42"/>
        <v>-</v>
      </c>
      <c r="S148" s="60">
        <v>16</v>
      </c>
      <c r="T148" s="435"/>
      <c r="U148" s="388"/>
      <c r="V148" s="389"/>
      <c r="W148" s="389"/>
      <c r="X148" s="390"/>
      <c r="Y148" s="29"/>
      <c r="Z148" s="100">
        <f>COUNTIF(E147:T149,"○")</f>
        <v>0</v>
      </c>
      <c r="AA148" s="96">
        <f>COUNTIF(E147:T149,"×")</f>
        <v>3</v>
      </c>
      <c r="AB148" s="99">
        <f>(IF((E147&gt;G147),1,0))+(IF((E148&gt;G148),1,0))+(IF((E149&gt;G149),1,0))+(IF((I147&gt;K147),1,0))+(IF((I148&gt;K148),1,0))+(IF((I149&gt;K149),1,0))+(IF((M147&gt;O147),1,0))+(IF((M148&gt;O148),1,0))+(IF((M149&gt;O149),1,0))+(IF((Q147&gt;S147),1,0))+(IF((Q148&gt;S148),1,0))+(IF((Q149&gt;S149),1,0))</f>
        <v>1</v>
      </c>
      <c r="AC148" s="98">
        <f>(IF((E147&lt;G147),1,0))+(IF((E148&lt;G148),1,0))+(IF((E149&lt;G149),1,0))+(IF((I147&lt;K147),1,0))+(IF((I148&lt;K148),1,0))+(IF((I149&lt;K149),1,0))+(IF((M147&lt;O147),1,0))+(IF((M148&lt;O148),1,0))+(IF((M149&lt;O149),1,0))+(IF((Q147&lt;S147),1,0))+(IF((Q148&lt;S148),1,0))+(IF((Q149&lt;S149),1,0))</f>
        <v>6</v>
      </c>
      <c r="AD148" s="97">
        <f>AB148-AC148</f>
        <v>-5</v>
      </c>
      <c r="AE148" s="96">
        <f>SUM(E147:E149,I147:I149,M147:M149,Q147:Q149)</f>
        <v>77</v>
      </c>
      <c r="AF148" s="96">
        <f>SUM(G147:G149,K147:K149,O147:O149,S147:S149)</f>
        <v>105</v>
      </c>
      <c r="AG148" s="95">
        <f>AE148-AF148</f>
        <v>-28</v>
      </c>
      <c r="AH148" s="391">
        <f>(Z148-AA148)*1000+(AD148)*100+AG148</f>
        <v>-3528</v>
      </c>
      <c r="AI148" s="392"/>
      <c r="AJ148" s="217"/>
      <c r="AL148" s="183" t="s">
        <v>297</v>
      </c>
      <c r="AM148" s="184" t="s">
        <v>296</v>
      </c>
      <c r="AN148" s="478"/>
      <c r="AO148" s="450"/>
      <c r="AP148" s="450"/>
      <c r="AQ148" s="464"/>
      <c r="AR148" s="30">
        <v>15</v>
      </c>
      <c r="AS148" s="52" t="str">
        <f>IF(AR148="","","-")</f>
        <v>-</v>
      </c>
      <c r="AT148" s="72">
        <v>11</v>
      </c>
      <c r="AU148" s="432"/>
      <c r="AV148" s="30">
        <v>15</v>
      </c>
      <c r="AW148" s="52" t="str">
        <f t="shared" si="43"/>
        <v>-</v>
      </c>
      <c r="AX148" s="60">
        <v>12</v>
      </c>
      <c r="AY148" s="432"/>
      <c r="AZ148" s="30">
        <v>15</v>
      </c>
      <c r="BA148" s="52" t="str">
        <f t="shared" si="44"/>
        <v>-</v>
      </c>
      <c r="BB148" s="60">
        <v>10</v>
      </c>
      <c r="BC148" s="435"/>
      <c r="BD148" s="388"/>
      <c r="BE148" s="389"/>
      <c r="BF148" s="389"/>
      <c r="BG148" s="390"/>
      <c r="BH148" s="29"/>
      <c r="BI148" s="100">
        <f>COUNTIF(AN147:BC149,"○")</f>
        <v>3</v>
      </c>
      <c r="BJ148" s="96">
        <f>COUNTIF(AN147:BC149,"×")</f>
        <v>0</v>
      </c>
      <c r="BK148" s="99">
        <f>(IF((AN147&gt;AP147),1,0))+(IF((AN148&gt;AP148),1,0))+(IF((AN149&gt;AP149),1,0))+(IF((AR147&gt;AT147),1,0))+(IF((AR148&gt;AT148),1,0))+(IF((AR149&gt;AT149),1,0))+(IF((AV147&gt;AX147),1,0))+(IF((AV148&gt;AX148),1,0))+(IF((AV149&gt;AX149),1,0))+(IF((AZ147&gt;BB147),1,0))+(IF((AZ148&gt;BB148),1,0))+(IF((AZ149&gt;BB149),1,0))</f>
        <v>6</v>
      </c>
      <c r="BL148" s="98">
        <f>(IF((AN147&lt;AP147),1,0))+(IF((AN148&lt;AP148),1,0))+(IF((AN149&lt;AP149),1,0))+(IF((AR147&lt;AT147),1,0))+(IF((AR148&lt;AT148),1,0))+(IF((AR149&lt;AT149),1,0))+(IF((AV147&lt;AX147),1,0))+(IF((AV148&lt;AX148),1,0))+(IF((AV149&lt;AX149),1,0))+(IF((AZ147&lt;BB147),1,0))+(IF((AZ148&lt;BB148),1,0))+(IF((AZ149&lt;BB149),1,0))</f>
        <v>1</v>
      </c>
      <c r="BM148" s="97">
        <f>BK148-BL148</f>
        <v>5</v>
      </c>
      <c r="BN148" s="96">
        <f>SUM(AN147:AN149,AR147:AR149,AV147:AV149,AZ147:AZ149)</f>
        <v>104</v>
      </c>
      <c r="BO148" s="96">
        <f>SUM(AP147:AP149,AT147:AT149,AX147:AX149,BB147:BB149)</f>
        <v>75</v>
      </c>
      <c r="BP148" s="95">
        <f>BN148-BO148</f>
        <v>29</v>
      </c>
      <c r="BQ148" s="391">
        <f>(BI148-BJ148)*1000+(BM148)*100+BP148</f>
        <v>3529</v>
      </c>
      <c r="BR148" s="392"/>
    </row>
    <row r="149" spans="3:70" ht="12" customHeight="1" thickBot="1" x14ac:dyDescent="0.2">
      <c r="C149" s="185"/>
      <c r="D149" s="176" t="s">
        <v>350</v>
      </c>
      <c r="E149" s="479"/>
      <c r="F149" s="480"/>
      <c r="G149" s="480"/>
      <c r="H149" s="481"/>
      <c r="I149" s="34"/>
      <c r="J149" s="52" t="str">
        <f>IF(I149="","","-")</f>
        <v/>
      </c>
      <c r="K149" s="68"/>
      <c r="L149" s="433"/>
      <c r="M149" s="34"/>
      <c r="N149" s="69" t="str">
        <f t="shared" si="41"/>
        <v/>
      </c>
      <c r="O149" s="68"/>
      <c r="P149" s="432"/>
      <c r="Q149" s="34">
        <v>9</v>
      </c>
      <c r="R149" s="69" t="str">
        <f t="shared" si="42"/>
        <v>-</v>
      </c>
      <c r="S149" s="68">
        <v>15</v>
      </c>
      <c r="T149" s="435"/>
      <c r="U149" s="6">
        <f>Z148</f>
        <v>0</v>
      </c>
      <c r="V149" s="7" t="s">
        <v>1</v>
      </c>
      <c r="W149" s="7">
        <f>AA148</f>
        <v>3</v>
      </c>
      <c r="X149" s="8" t="s">
        <v>0</v>
      </c>
      <c r="Y149" s="29"/>
      <c r="Z149" s="100"/>
      <c r="AA149" s="96"/>
      <c r="AB149" s="100"/>
      <c r="AC149" s="96"/>
      <c r="AD149" s="95"/>
      <c r="AE149" s="96"/>
      <c r="AF149" s="96"/>
      <c r="AG149" s="95"/>
      <c r="AH149" s="32"/>
      <c r="AI149" s="101"/>
      <c r="AJ149" s="101"/>
      <c r="AL149" s="185"/>
      <c r="AM149" s="176" t="s">
        <v>57</v>
      </c>
      <c r="AN149" s="479"/>
      <c r="AO149" s="480"/>
      <c r="AP149" s="480"/>
      <c r="AQ149" s="481"/>
      <c r="AR149" s="34"/>
      <c r="AS149" s="52" t="str">
        <f>IF(AR149="","","-")</f>
        <v/>
      </c>
      <c r="AT149" s="68"/>
      <c r="AU149" s="433"/>
      <c r="AV149" s="34"/>
      <c r="AW149" s="69" t="str">
        <f t="shared" si="43"/>
        <v/>
      </c>
      <c r="AX149" s="68"/>
      <c r="AY149" s="432"/>
      <c r="AZ149" s="34">
        <v>15</v>
      </c>
      <c r="BA149" s="69" t="str">
        <f t="shared" si="44"/>
        <v>-</v>
      </c>
      <c r="BB149" s="68">
        <v>9</v>
      </c>
      <c r="BC149" s="435"/>
      <c r="BD149" s="6">
        <f>BI148</f>
        <v>3</v>
      </c>
      <c r="BE149" s="7" t="s">
        <v>1</v>
      </c>
      <c r="BF149" s="7">
        <f>BJ148</f>
        <v>0</v>
      </c>
      <c r="BG149" s="8" t="s">
        <v>0</v>
      </c>
      <c r="BH149" s="29"/>
      <c r="BI149" s="100"/>
      <c r="BJ149" s="96"/>
      <c r="BK149" s="100"/>
      <c r="BL149" s="96"/>
      <c r="BM149" s="95"/>
      <c r="BN149" s="96"/>
      <c r="BO149" s="96"/>
      <c r="BP149" s="95"/>
      <c r="BQ149" s="32"/>
      <c r="BR149" s="101"/>
    </row>
    <row r="150" spans="3:70" ht="12" customHeight="1" x14ac:dyDescent="0.15">
      <c r="C150" s="186" t="s">
        <v>224</v>
      </c>
      <c r="D150" s="174" t="s">
        <v>77</v>
      </c>
      <c r="E150" s="54">
        <f>IF(K147="","",K147)</f>
        <v>15</v>
      </c>
      <c r="F150" s="52" t="str">
        <f t="shared" ref="F150:F158" si="45">IF(E150="","","-")</f>
        <v>-</v>
      </c>
      <c r="G150" s="51">
        <f>IF(I147="","",I147)</f>
        <v>10</v>
      </c>
      <c r="H150" s="393" t="str">
        <f>IF(L147="","",IF(L147="○","×",IF(L147="×","○")))</f>
        <v>○</v>
      </c>
      <c r="I150" s="446"/>
      <c r="J150" s="447"/>
      <c r="K150" s="447"/>
      <c r="L150" s="463"/>
      <c r="M150" s="30">
        <v>15</v>
      </c>
      <c r="N150" s="52" t="str">
        <f t="shared" si="41"/>
        <v>-</v>
      </c>
      <c r="O150" s="60">
        <v>9</v>
      </c>
      <c r="P150" s="437" t="str">
        <f>IF(M150&lt;&gt;"",IF(M150&gt;O150,IF(M151&gt;O151,"○",IF(M152&gt;O152,"○","×")),IF(M151&gt;O151,IF(M152&gt;O152,"○","×"),"×")),"")</f>
        <v>○</v>
      </c>
      <c r="Q150" s="30">
        <v>18</v>
      </c>
      <c r="R150" s="52" t="str">
        <f t="shared" si="42"/>
        <v>-</v>
      </c>
      <c r="S150" s="60">
        <v>20</v>
      </c>
      <c r="T150" s="434" t="str">
        <f>IF(Q150&lt;&gt;"",IF(Q150&gt;S150,IF(Q151&gt;S151,"○",IF(Q152&gt;S152,"○","×")),IF(Q151&gt;S151,IF(Q152&gt;S152,"○","×"),"×")),"")</f>
        <v>○</v>
      </c>
      <c r="U150" s="428">
        <f>RANK(AH151,AH148:AH157)</f>
        <v>1</v>
      </c>
      <c r="V150" s="429"/>
      <c r="W150" s="429"/>
      <c r="X150" s="430"/>
      <c r="Y150" s="29"/>
      <c r="Z150" s="79"/>
      <c r="AA150" s="78"/>
      <c r="AB150" s="79"/>
      <c r="AC150" s="78"/>
      <c r="AD150" s="102"/>
      <c r="AE150" s="78"/>
      <c r="AF150" s="78"/>
      <c r="AG150" s="102"/>
      <c r="AH150" s="32"/>
      <c r="AI150" s="101"/>
      <c r="AJ150" s="101"/>
      <c r="AL150" s="186" t="s">
        <v>83</v>
      </c>
      <c r="AM150" s="184" t="s">
        <v>84</v>
      </c>
      <c r="AN150" s="54">
        <f>IF(AT147="","",AT147)</f>
        <v>7</v>
      </c>
      <c r="AO150" s="52" t="str">
        <f t="shared" ref="AO150:AO158" si="46">IF(AN150="","","-")</f>
        <v>-</v>
      </c>
      <c r="AP150" s="51">
        <f>IF(AR147="","",AR147)</f>
        <v>15</v>
      </c>
      <c r="AQ150" s="393" t="str">
        <f>IF(AU147="","",IF(AU147="○","×",IF(AU147="×","○")))</f>
        <v>×</v>
      </c>
      <c r="AR150" s="446"/>
      <c r="AS150" s="447"/>
      <c r="AT150" s="447"/>
      <c r="AU150" s="463"/>
      <c r="AV150" s="30">
        <v>10</v>
      </c>
      <c r="AW150" s="52" t="str">
        <f t="shared" si="43"/>
        <v>-</v>
      </c>
      <c r="AX150" s="60">
        <v>15</v>
      </c>
      <c r="AY150" s="437" t="str">
        <f>IF(AV150&lt;&gt;"",IF(AV150&gt;AX150,IF(AV151&gt;AX151,"○",IF(AV152&gt;AX152,"○","×")),IF(AV151&gt;AX151,IF(AV152&gt;AX152,"○","×"),"×")),"")</f>
        <v>○</v>
      </c>
      <c r="AZ150" s="30">
        <v>15</v>
      </c>
      <c r="BA150" s="52" t="str">
        <f t="shared" si="44"/>
        <v>-</v>
      </c>
      <c r="BB150" s="60">
        <v>8</v>
      </c>
      <c r="BC150" s="434" t="str">
        <f>IF(AZ150&lt;&gt;"",IF(AZ150&gt;BB150,IF(AZ151&gt;BB151,"○",IF(AZ152&gt;BB152,"○","×")),IF(AZ151&gt;BB151,IF(AZ152&gt;BB152,"○","×"),"×")),"")</f>
        <v>○</v>
      </c>
      <c r="BD150" s="428">
        <f>RANK(BQ151,BQ148:BQ157)</f>
        <v>2</v>
      </c>
      <c r="BE150" s="429"/>
      <c r="BF150" s="429"/>
      <c r="BG150" s="430"/>
      <c r="BH150" s="29"/>
      <c r="BI150" s="79"/>
      <c r="BJ150" s="78"/>
      <c r="BK150" s="79"/>
      <c r="BL150" s="78"/>
      <c r="BM150" s="102"/>
      <c r="BN150" s="78"/>
      <c r="BO150" s="78"/>
      <c r="BP150" s="102"/>
      <c r="BQ150" s="32"/>
      <c r="BR150" s="101"/>
    </row>
    <row r="151" spans="3:70" ht="12" customHeight="1" x14ac:dyDescent="0.15">
      <c r="C151" s="187" t="s">
        <v>223</v>
      </c>
      <c r="D151" s="174" t="s">
        <v>77</v>
      </c>
      <c r="E151" s="54">
        <f>IF(K148="","",K148)</f>
        <v>15</v>
      </c>
      <c r="F151" s="52" t="str">
        <f t="shared" si="45"/>
        <v>-</v>
      </c>
      <c r="G151" s="51">
        <f>IF(I148="","",I148)</f>
        <v>10</v>
      </c>
      <c r="H151" s="394" t="str">
        <f>IF(J148="","",J148)</f>
        <v>-</v>
      </c>
      <c r="I151" s="449"/>
      <c r="J151" s="450"/>
      <c r="K151" s="450"/>
      <c r="L151" s="464"/>
      <c r="M151" s="30">
        <v>13</v>
      </c>
      <c r="N151" s="52" t="str">
        <f t="shared" si="41"/>
        <v>-</v>
      </c>
      <c r="O151" s="60">
        <v>15</v>
      </c>
      <c r="P151" s="432"/>
      <c r="Q151" s="30">
        <v>15</v>
      </c>
      <c r="R151" s="52" t="str">
        <f t="shared" si="42"/>
        <v>-</v>
      </c>
      <c r="S151" s="60">
        <v>10</v>
      </c>
      <c r="T151" s="435"/>
      <c r="U151" s="388"/>
      <c r="V151" s="389"/>
      <c r="W151" s="389"/>
      <c r="X151" s="390"/>
      <c r="Y151" s="29"/>
      <c r="Z151" s="100">
        <f>COUNTIF(E150:T152,"○")</f>
        <v>3</v>
      </c>
      <c r="AA151" s="96">
        <f>COUNTIF(E150:T152,"×")</f>
        <v>0</v>
      </c>
      <c r="AB151" s="99">
        <f>(IF((E150&gt;G150),1,0))+(IF((E151&gt;G151),1,0))+(IF((E152&gt;G152),1,0))+(IF((I150&gt;K150),1,0))+(IF((I151&gt;K151),1,0))+(IF((I152&gt;K152),1,0))+(IF((M150&gt;O150),1,0))+(IF((M151&gt;O151),1,0))+(IF((M152&gt;O152),1,0))+(IF((Q150&gt;S150),1,0))+(IF((Q151&gt;S151),1,0))+(IF((Q152&gt;S152),1,0))</f>
        <v>6</v>
      </c>
      <c r="AC151" s="98">
        <f>(IF((E150&lt;G150),1,0))+(IF((E151&lt;G151),1,0))+(IF((E152&lt;G152),1,0))+(IF((I150&lt;K150),1,0))+(IF((I151&lt;K151),1,0))+(IF((I152&lt;K152),1,0))+(IF((M150&lt;O150),1,0))+(IF((M151&lt;O151),1,0))+(IF((M152&lt;O152),1,0))+(IF((Q150&lt;S150),1,0))+(IF((Q151&lt;S151),1,0))+(IF((Q152&lt;S152),1,0))</f>
        <v>2</v>
      </c>
      <c r="AD151" s="97">
        <f>AB151-AC151</f>
        <v>4</v>
      </c>
      <c r="AE151" s="96">
        <f>SUM(E150:E152,I150:I152,M150:M152,Q150:Q152)</f>
        <v>121</v>
      </c>
      <c r="AF151" s="96">
        <f>SUM(G150:G152,K150:K152,O150:O152,S150:S152)</f>
        <v>97</v>
      </c>
      <c r="AG151" s="95">
        <f>AE151-AF151</f>
        <v>24</v>
      </c>
      <c r="AH151" s="391">
        <f>(Z151-AA151)*1000+(AD151)*100+AG151</f>
        <v>3424</v>
      </c>
      <c r="AI151" s="392"/>
      <c r="AJ151" s="217"/>
      <c r="AL151" s="187" t="s">
        <v>81</v>
      </c>
      <c r="AM151" s="184" t="s">
        <v>82</v>
      </c>
      <c r="AN151" s="54">
        <f>IF(AT148="","",AT148)</f>
        <v>11</v>
      </c>
      <c r="AO151" s="52" t="str">
        <f t="shared" si="46"/>
        <v>-</v>
      </c>
      <c r="AP151" s="51">
        <f>IF(AR148="","",AR148)</f>
        <v>15</v>
      </c>
      <c r="AQ151" s="394" t="str">
        <f>IF(AS148="","",AS148)</f>
        <v>-</v>
      </c>
      <c r="AR151" s="449"/>
      <c r="AS151" s="450"/>
      <c r="AT151" s="450"/>
      <c r="AU151" s="464"/>
      <c r="AV151" s="30">
        <v>15</v>
      </c>
      <c r="AW151" s="52" t="str">
        <f t="shared" si="43"/>
        <v>-</v>
      </c>
      <c r="AX151" s="60">
        <v>4</v>
      </c>
      <c r="AY151" s="432"/>
      <c r="AZ151" s="30">
        <v>13</v>
      </c>
      <c r="BA151" s="52" t="str">
        <f t="shared" si="44"/>
        <v>-</v>
      </c>
      <c r="BB151" s="60">
        <v>15</v>
      </c>
      <c r="BC151" s="435"/>
      <c r="BD151" s="388"/>
      <c r="BE151" s="389"/>
      <c r="BF151" s="389"/>
      <c r="BG151" s="390"/>
      <c r="BH151" s="29"/>
      <c r="BI151" s="100">
        <f>COUNTIF(AN150:BC152,"○")</f>
        <v>2</v>
      </c>
      <c r="BJ151" s="96">
        <f>COUNTIF(AN150:BC152,"×")</f>
        <v>1</v>
      </c>
      <c r="BK151" s="99">
        <f>(IF((AN150&gt;AP150),1,0))+(IF((AN151&gt;AP151),1,0))+(IF((AN152&gt;AP152),1,0))+(IF((AR150&gt;AT150),1,0))+(IF((AR151&gt;AT151),1,0))+(IF((AR152&gt;AT152),1,0))+(IF((AV150&gt;AX150),1,0))+(IF((AV151&gt;AX151),1,0))+(IF((AV152&gt;AX152),1,0))+(IF((AZ150&gt;BB150),1,0))+(IF((AZ151&gt;BB151),1,0))+(IF((AZ152&gt;BB152),1,0))</f>
        <v>4</v>
      </c>
      <c r="BL151" s="98">
        <f>(IF((AN150&lt;AP150),1,0))+(IF((AN151&lt;AP151),1,0))+(IF((AN152&lt;AP152),1,0))+(IF((AR150&lt;AT150),1,0))+(IF((AR151&lt;AT151),1,0))+(IF((AR152&lt;AT152),1,0))+(IF((AV150&lt;AX150),1,0))+(IF((AV151&lt;AX151),1,0))+(IF((AV152&lt;AX152),1,0))+(IF((AZ150&lt;BB150),1,0))+(IF((AZ151&lt;BB151),1,0))+(IF((AZ152&lt;BB152),1,0))</f>
        <v>4</v>
      </c>
      <c r="BM151" s="97">
        <f>BK151-BL151</f>
        <v>0</v>
      </c>
      <c r="BN151" s="96">
        <f>SUM(AN150:AN152,AR150:AR152,AV150:AV152,AZ150:AZ152)</f>
        <v>102</v>
      </c>
      <c r="BO151" s="96">
        <f>SUM(AP150:AP152,AT150:AT152,AX150:AX152,BB150:BB152)</f>
        <v>97</v>
      </c>
      <c r="BP151" s="95">
        <f>BN151-BO151</f>
        <v>5</v>
      </c>
      <c r="BQ151" s="391">
        <f>(BI151-BJ151)*1000+(BM151)*100+BP151</f>
        <v>1005</v>
      </c>
      <c r="BR151" s="392"/>
    </row>
    <row r="152" spans="3:70" ht="12" customHeight="1" thickBot="1" x14ac:dyDescent="0.2">
      <c r="C152" s="185"/>
      <c r="D152" s="178" t="s">
        <v>57</v>
      </c>
      <c r="E152" s="71" t="str">
        <f>IF(K149="","",K149)</f>
        <v/>
      </c>
      <c r="F152" s="52" t="str">
        <f t="shared" si="45"/>
        <v/>
      </c>
      <c r="G152" s="70" t="str">
        <f>IF(I149="","",I149)</f>
        <v/>
      </c>
      <c r="H152" s="494" t="str">
        <f>IF(J149="","",J149)</f>
        <v/>
      </c>
      <c r="I152" s="495"/>
      <c r="J152" s="480"/>
      <c r="K152" s="480"/>
      <c r="L152" s="481"/>
      <c r="M152" s="34">
        <v>15</v>
      </c>
      <c r="N152" s="52" t="str">
        <f t="shared" si="41"/>
        <v>-</v>
      </c>
      <c r="O152" s="68">
        <v>10</v>
      </c>
      <c r="P152" s="433"/>
      <c r="Q152" s="34">
        <v>15</v>
      </c>
      <c r="R152" s="69" t="str">
        <f t="shared" si="42"/>
        <v>-</v>
      </c>
      <c r="S152" s="68">
        <v>13</v>
      </c>
      <c r="T152" s="436"/>
      <c r="U152" s="6">
        <f>Z151</f>
        <v>3</v>
      </c>
      <c r="V152" s="7" t="s">
        <v>1</v>
      </c>
      <c r="W152" s="7">
        <f>AA151</f>
        <v>0</v>
      </c>
      <c r="X152" s="8" t="s">
        <v>0</v>
      </c>
      <c r="Y152" s="29"/>
      <c r="Z152" s="94"/>
      <c r="AA152" s="93"/>
      <c r="AB152" s="94"/>
      <c r="AC152" s="93"/>
      <c r="AD152" s="92"/>
      <c r="AE152" s="93"/>
      <c r="AF152" s="93"/>
      <c r="AG152" s="92"/>
      <c r="AH152" s="32"/>
      <c r="AI152" s="101"/>
      <c r="AJ152" s="101"/>
      <c r="AL152" s="185"/>
      <c r="AM152" s="176" t="s">
        <v>175</v>
      </c>
      <c r="AN152" s="71" t="str">
        <f>IF(AT149="","",AT149)</f>
        <v/>
      </c>
      <c r="AO152" s="52" t="str">
        <f t="shared" si="46"/>
        <v/>
      </c>
      <c r="AP152" s="70" t="str">
        <f>IF(AR149="","",AR149)</f>
        <v/>
      </c>
      <c r="AQ152" s="494" t="str">
        <f>IF(AS149="","",AS149)</f>
        <v/>
      </c>
      <c r="AR152" s="495"/>
      <c r="AS152" s="480"/>
      <c r="AT152" s="480"/>
      <c r="AU152" s="481"/>
      <c r="AV152" s="34">
        <v>16</v>
      </c>
      <c r="AW152" s="52" t="str">
        <f t="shared" si="43"/>
        <v>-</v>
      </c>
      <c r="AX152" s="68">
        <v>14</v>
      </c>
      <c r="AY152" s="433"/>
      <c r="AZ152" s="34">
        <v>15</v>
      </c>
      <c r="BA152" s="69" t="str">
        <f t="shared" si="44"/>
        <v>-</v>
      </c>
      <c r="BB152" s="68">
        <v>11</v>
      </c>
      <c r="BC152" s="436"/>
      <c r="BD152" s="6">
        <f>BI151</f>
        <v>2</v>
      </c>
      <c r="BE152" s="7" t="s">
        <v>1</v>
      </c>
      <c r="BF152" s="7">
        <f>BJ151</f>
        <v>1</v>
      </c>
      <c r="BG152" s="8" t="s">
        <v>0</v>
      </c>
      <c r="BH152" s="29"/>
      <c r="BI152" s="94"/>
      <c r="BJ152" s="93"/>
      <c r="BK152" s="94"/>
      <c r="BL152" s="93"/>
      <c r="BM152" s="92"/>
      <c r="BN152" s="93"/>
      <c r="BO152" s="93"/>
      <c r="BP152" s="92"/>
      <c r="BQ152" s="32"/>
      <c r="BR152" s="101"/>
    </row>
    <row r="153" spans="3:70" ht="12" customHeight="1" x14ac:dyDescent="0.15">
      <c r="C153" s="188" t="s">
        <v>274</v>
      </c>
      <c r="D153" s="192" t="s">
        <v>266</v>
      </c>
      <c r="E153" s="54">
        <f>IF(O147="","",O147)</f>
        <v>15</v>
      </c>
      <c r="F153" s="56" t="str">
        <f t="shared" si="45"/>
        <v>-</v>
      </c>
      <c r="G153" s="51">
        <f>IF(M147="","",M147)</f>
        <v>6</v>
      </c>
      <c r="H153" s="393" t="str">
        <f>IF(P147="","",IF(P147="○","×",IF(P147="×","○")))</f>
        <v>○</v>
      </c>
      <c r="I153" s="53">
        <f>IF(O150="","",O150)</f>
        <v>9</v>
      </c>
      <c r="J153" s="52" t="str">
        <f t="shared" ref="J153:J158" si="47">IF(I153="","","-")</f>
        <v>-</v>
      </c>
      <c r="K153" s="51">
        <f>IF(M150="","",M150)</f>
        <v>15</v>
      </c>
      <c r="L153" s="393" t="str">
        <f>IF(P150="","",IF(P150="○","×",IF(P150="×","○")))</f>
        <v>×</v>
      </c>
      <c r="M153" s="446"/>
      <c r="N153" s="447"/>
      <c r="O153" s="447"/>
      <c r="P153" s="463"/>
      <c r="Q153" s="30">
        <v>15</v>
      </c>
      <c r="R153" s="52" t="str">
        <f t="shared" si="42"/>
        <v>-</v>
      </c>
      <c r="S153" s="60">
        <v>13</v>
      </c>
      <c r="T153" s="435" t="str">
        <f>IF(Q153&lt;&gt;"",IF(Q153&gt;S153,IF(Q154&gt;S154,"○",IF(Q155&gt;S155,"○","×")),IF(Q154&gt;S154,IF(Q155&gt;S155,"○","×"),"×")),"")</f>
        <v>○</v>
      </c>
      <c r="U153" s="428">
        <f>RANK(AH154,AH148:AH157)</f>
        <v>2</v>
      </c>
      <c r="V153" s="429"/>
      <c r="W153" s="429"/>
      <c r="X153" s="430"/>
      <c r="Y153" s="29"/>
      <c r="Z153" s="100"/>
      <c r="AA153" s="96"/>
      <c r="AB153" s="100"/>
      <c r="AC153" s="96"/>
      <c r="AD153" s="95"/>
      <c r="AE153" s="96"/>
      <c r="AF153" s="96"/>
      <c r="AG153" s="95"/>
      <c r="AH153" s="32"/>
      <c r="AI153" s="101"/>
      <c r="AJ153" s="101"/>
      <c r="AL153" s="188" t="s">
        <v>157</v>
      </c>
      <c r="AM153" s="189" t="s">
        <v>47</v>
      </c>
      <c r="AN153" s="54">
        <f>IF(AX147="","",AX147)</f>
        <v>10</v>
      </c>
      <c r="AO153" s="56" t="str">
        <f t="shared" si="46"/>
        <v>-</v>
      </c>
      <c r="AP153" s="51">
        <f>IF(AV147="","",AV147)</f>
        <v>15</v>
      </c>
      <c r="AQ153" s="393" t="str">
        <f>IF(AY147="","",IF(AY147="○","×",IF(AY147="×","○")))</f>
        <v>×</v>
      </c>
      <c r="AR153" s="53">
        <f>IF(AX150="","",AX150)</f>
        <v>15</v>
      </c>
      <c r="AS153" s="52" t="str">
        <f t="shared" ref="AS153:AS158" si="48">IF(AR153="","","-")</f>
        <v>-</v>
      </c>
      <c r="AT153" s="51">
        <f>IF(AV150="","",AV150)</f>
        <v>10</v>
      </c>
      <c r="AU153" s="393" t="str">
        <f>IF(AY150="","",IF(AY150="○","×",IF(AY150="×","○")))</f>
        <v>×</v>
      </c>
      <c r="AV153" s="446"/>
      <c r="AW153" s="447"/>
      <c r="AX153" s="447"/>
      <c r="AY153" s="463"/>
      <c r="AZ153" s="30">
        <v>13</v>
      </c>
      <c r="BA153" s="52" t="str">
        <f t="shared" si="44"/>
        <v>-</v>
      </c>
      <c r="BB153" s="60">
        <v>15</v>
      </c>
      <c r="BC153" s="435" t="str">
        <f>IF(AZ153&lt;&gt;"",IF(AZ153&gt;BB153,IF(AZ154&gt;BB154,"○",IF(AZ155&gt;BB155,"○","×")),IF(AZ154&gt;BB154,IF(AZ155&gt;BB155,"○","×"),"×")),"")</f>
        <v>×</v>
      </c>
      <c r="BD153" s="428">
        <f>RANK(BQ154,BQ148:BQ157)</f>
        <v>4</v>
      </c>
      <c r="BE153" s="429"/>
      <c r="BF153" s="429"/>
      <c r="BG153" s="430"/>
      <c r="BH153" s="29"/>
      <c r="BI153" s="100"/>
      <c r="BJ153" s="96"/>
      <c r="BK153" s="100"/>
      <c r="BL153" s="96"/>
      <c r="BM153" s="95"/>
      <c r="BN153" s="96"/>
      <c r="BO153" s="96"/>
      <c r="BP153" s="95"/>
      <c r="BQ153" s="32"/>
      <c r="BR153" s="101"/>
    </row>
    <row r="154" spans="3:70" ht="12" customHeight="1" x14ac:dyDescent="0.15">
      <c r="C154" s="187" t="s">
        <v>273</v>
      </c>
      <c r="D154" s="174" t="s">
        <v>266</v>
      </c>
      <c r="E154" s="54">
        <f>IF(O148="","",O148)</f>
        <v>15</v>
      </c>
      <c r="F154" s="52" t="str">
        <f t="shared" si="45"/>
        <v>-</v>
      </c>
      <c r="G154" s="51">
        <f>IF(M148="","",M148)</f>
        <v>12</v>
      </c>
      <c r="H154" s="394" t="str">
        <f>IF(J151="","",J151)</f>
        <v/>
      </c>
      <c r="I154" s="53">
        <f>IF(O151="","",O151)</f>
        <v>15</v>
      </c>
      <c r="J154" s="52" t="str">
        <f t="shared" si="47"/>
        <v>-</v>
      </c>
      <c r="K154" s="51">
        <f>IF(M151="","",M151)</f>
        <v>13</v>
      </c>
      <c r="L154" s="394" t="str">
        <f>IF(N151="","",N151)</f>
        <v>-</v>
      </c>
      <c r="M154" s="449"/>
      <c r="N154" s="450"/>
      <c r="O154" s="450"/>
      <c r="P154" s="464"/>
      <c r="Q154" s="30">
        <v>15</v>
      </c>
      <c r="R154" s="52" t="str">
        <f t="shared" si="42"/>
        <v>-</v>
      </c>
      <c r="S154" s="60">
        <v>8</v>
      </c>
      <c r="T154" s="435"/>
      <c r="U154" s="388"/>
      <c r="V154" s="389"/>
      <c r="W154" s="389"/>
      <c r="X154" s="390"/>
      <c r="Y154" s="29"/>
      <c r="Z154" s="100">
        <f>COUNTIF(E153:T155,"○")</f>
        <v>2</v>
      </c>
      <c r="AA154" s="96">
        <f>COUNTIF(E153:T155,"×")</f>
        <v>1</v>
      </c>
      <c r="AB154" s="99">
        <f>(IF((E153&gt;G153),1,0))+(IF((E154&gt;G154),1,0))+(IF((E155&gt;G155),1,0))+(IF((I153&gt;K153),1,0))+(IF((I154&gt;K154),1,0))+(IF((I155&gt;K155),1,0))+(IF((M153&gt;O153),1,0))+(IF((M154&gt;O154),1,0))+(IF((M155&gt;O155),1,0))+(IF((Q153&gt;S153),1,0))+(IF((Q154&gt;S154),1,0))+(IF((Q155&gt;S155),1,0))</f>
        <v>5</v>
      </c>
      <c r="AC154" s="98">
        <f>(IF((E153&lt;G153),1,0))+(IF((E154&lt;G154),1,0))+(IF((E155&lt;G155),1,0))+(IF((I153&lt;K153),1,0))+(IF((I154&lt;K154),1,0))+(IF((I155&lt;K155),1,0))+(IF((M153&lt;O153),1,0))+(IF((M154&lt;O154),1,0))+(IF((M155&lt;O155),1,0))+(IF((Q153&lt;S153),1,0))+(IF((Q154&lt;S154),1,0))+(IF((Q155&lt;S155),1,0))</f>
        <v>2</v>
      </c>
      <c r="AD154" s="97">
        <f>AB154-AC154</f>
        <v>3</v>
      </c>
      <c r="AE154" s="96">
        <f>SUM(E153:E155,I153:I155,M153:M155,Q153:Q155)</f>
        <v>94</v>
      </c>
      <c r="AF154" s="96">
        <f>SUM(G153:G155,K153:K155,O153:O155,S153:S155)</f>
        <v>82</v>
      </c>
      <c r="AG154" s="95">
        <f>AE154-AF154</f>
        <v>12</v>
      </c>
      <c r="AH154" s="391">
        <f>(Z154-AA154)*1000+(AD154)*100+AG154</f>
        <v>1312</v>
      </c>
      <c r="AI154" s="392"/>
      <c r="AJ154" s="217"/>
      <c r="AL154" s="187" t="s">
        <v>165</v>
      </c>
      <c r="AM154" s="184" t="s">
        <v>60</v>
      </c>
      <c r="AN154" s="54">
        <f>IF(AX148="","",AX148)</f>
        <v>12</v>
      </c>
      <c r="AO154" s="52" t="str">
        <f t="shared" si="46"/>
        <v>-</v>
      </c>
      <c r="AP154" s="51">
        <f>IF(AV148="","",AV148)</f>
        <v>15</v>
      </c>
      <c r="AQ154" s="394" t="str">
        <f>IF(AS151="","",AS151)</f>
        <v/>
      </c>
      <c r="AR154" s="53">
        <f>IF(AX151="","",AX151)</f>
        <v>4</v>
      </c>
      <c r="AS154" s="52" t="str">
        <f t="shared" si="48"/>
        <v>-</v>
      </c>
      <c r="AT154" s="51">
        <f>IF(AV151="","",AV151)</f>
        <v>15</v>
      </c>
      <c r="AU154" s="394" t="str">
        <f>IF(AW151="","",AW151)</f>
        <v>-</v>
      </c>
      <c r="AV154" s="449"/>
      <c r="AW154" s="450"/>
      <c r="AX154" s="450"/>
      <c r="AY154" s="464"/>
      <c r="AZ154" s="30">
        <v>9</v>
      </c>
      <c r="BA154" s="52" t="str">
        <f t="shared" si="44"/>
        <v>-</v>
      </c>
      <c r="BB154" s="60">
        <v>15</v>
      </c>
      <c r="BC154" s="435"/>
      <c r="BD154" s="388"/>
      <c r="BE154" s="389"/>
      <c r="BF154" s="389"/>
      <c r="BG154" s="390"/>
      <c r="BH154" s="29"/>
      <c r="BI154" s="100">
        <f>COUNTIF(AN153:BC155,"○")</f>
        <v>0</v>
      </c>
      <c r="BJ154" s="96">
        <f>COUNTIF(AN153:BC155,"×")</f>
        <v>3</v>
      </c>
      <c r="BK154" s="99">
        <f>(IF((AN153&gt;AP153),1,0))+(IF((AN154&gt;AP154),1,0))+(IF((AN155&gt;AP155),1,0))+(IF((AR153&gt;AT153),1,0))+(IF((AR154&gt;AT154),1,0))+(IF((AR155&gt;AT155),1,0))+(IF((AV153&gt;AX153),1,0))+(IF((AV154&gt;AX154),1,0))+(IF((AV155&gt;AX155),1,0))+(IF((AZ153&gt;BB153),1,0))+(IF((AZ154&gt;BB154),1,0))+(IF((AZ155&gt;BB155),1,0))</f>
        <v>1</v>
      </c>
      <c r="BL154" s="98">
        <f>(IF((AN153&lt;AP153),1,0))+(IF((AN154&lt;AP154),1,0))+(IF((AN155&lt;AP155),1,0))+(IF((AR153&lt;AT153),1,0))+(IF((AR154&lt;AT154),1,0))+(IF((AR155&lt;AT155),1,0))+(IF((AV153&lt;AX153),1,0))+(IF((AV154&lt;AX154),1,0))+(IF((AV155&lt;AX155),1,0))+(IF((AZ153&lt;BB153),1,0))+(IF((AZ154&lt;BB154),1,0))+(IF((AZ155&lt;BB155),1,0))</f>
        <v>6</v>
      </c>
      <c r="BM154" s="97">
        <f>BK154-BL154</f>
        <v>-5</v>
      </c>
      <c r="BN154" s="96">
        <f>SUM(AN153:AN155,AR153:AR155,AV153:AV155,AZ153:AZ155)</f>
        <v>77</v>
      </c>
      <c r="BO154" s="96">
        <f>SUM(AP153:AP155,AT153:AT155,AX153:AX155,BB153:BB155)</f>
        <v>101</v>
      </c>
      <c r="BP154" s="95">
        <f>BN154-BO154</f>
        <v>-24</v>
      </c>
      <c r="BQ154" s="391">
        <f>(BI154-BJ154)*1000+(BM154)*100+BP154</f>
        <v>-3524</v>
      </c>
      <c r="BR154" s="392"/>
    </row>
    <row r="155" spans="3:70" ht="12" customHeight="1" thickBot="1" x14ac:dyDescent="0.2">
      <c r="C155" s="185"/>
      <c r="D155" s="176" t="s">
        <v>175</v>
      </c>
      <c r="E155" s="71" t="str">
        <f>IF(O149="","",O149)</f>
        <v/>
      </c>
      <c r="F155" s="69" t="str">
        <f t="shared" si="45"/>
        <v/>
      </c>
      <c r="G155" s="70" t="str">
        <f>IF(M149="","",M149)</f>
        <v/>
      </c>
      <c r="H155" s="494" t="str">
        <f>IF(J152="","",J152)</f>
        <v/>
      </c>
      <c r="I155" s="103">
        <f>IF(O152="","",O152)</f>
        <v>10</v>
      </c>
      <c r="J155" s="52" t="str">
        <f t="shared" si="47"/>
        <v>-</v>
      </c>
      <c r="K155" s="70">
        <f>IF(M152="","",M152)</f>
        <v>15</v>
      </c>
      <c r="L155" s="494" t="str">
        <f>IF(N152="","",N152)</f>
        <v>-</v>
      </c>
      <c r="M155" s="495"/>
      <c r="N155" s="480"/>
      <c r="O155" s="480"/>
      <c r="P155" s="481"/>
      <c r="Q155" s="34"/>
      <c r="R155" s="52" t="str">
        <f t="shared" si="42"/>
        <v/>
      </c>
      <c r="S155" s="68"/>
      <c r="T155" s="436"/>
      <c r="U155" s="6">
        <f>Z154</f>
        <v>2</v>
      </c>
      <c r="V155" s="7" t="s">
        <v>1</v>
      </c>
      <c r="W155" s="7">
        <f>AA154</f>
        <v>1</v>
      </c>
      <c r="X155" s="8" t="s">
        <v>0</v>
      </c>
      <c r="Y155" s="29"/>
      <c r="Z155" s="100"/>
      <c r="AA155" s="96"/>
      <c r="AB155" s="100"/>
      <c r="AC155" s="96"/>
      <c r="AD155" s="95"/>
      <c r="AE155" s="96"/>
      <c r="AF155" s="96"/>
      <c r="AG155" s="95"/>
      <c r="AH155" s="32"/>
      <c r="AI155" s="101"/>
      <c r="AJ155" s="101"/>
      <c r="AL155" s="185"/>
      <c r="AM155" s="176" t="s">
        <v>350</v>
      </c>
      <c r="AN155" s="71" t="str">
        <f>IF(AX149="","",AX149)</f>
        <v/>
      </c>
      <c r="AO155" s="69" t="str">
        <f t="shared" si="46"/>
        <v/>
      </c>
      <c r="AP155" s="70" t="str">
        <f>IF(AV149="","",AV149)</f>
        <v/>
      </c>
      <c r="AQ155" s="494" t="str">
        <f>IF(AS152="","",AS152)</f>
        <v/>
      </c>
      <c r="AR155" s="103">
        <f>IF(AX152="","",AX152)</f>
        <v>14</v>
      </c>
      <c r="AS155" s="52" t="str">
        <f t="shared" si="48"/>
        <v>-</v>
      </c>
      <c r="AT155" s="70">
        <f>IF(AV152="","",AV152)</f>
        <v>16</v>
      </c>
      <c r="AU155" s="494" t="str">
        <f>IF(AW152="","",AW152)</f>
        <v>-</v>
      </c>
      <c r="AV155" s="495"/>
      <c r="AW155" s="480"/>
      <c r="AX155" s="480"/>
      <c r="AY155" s="481"/>
      <c r="AZ155" s="34"/>
      <c r="BA155" s="52" t="str">
        <f t="shared" si="44"/>
        <v/>
      </c>
      <c r="BB155" s="68"/>
      <c r="BC155" s="436"/>
      <c r="BD155" s="6">
        <f>BI154</f>
        <v>0</v>
      </c>
      <c r="BE155" s="7" t="s">
        <v>1</v>
      </c>
      <c r="BF155" s="7">
        <f>BJ154</f>
        <v>3</v>
      </c>
      <c r="BG155" s="8" t="s">
        <v>0</v>
      </c>
      <c r="BH155" s="29"/>
      <c r="BI155" s="100"/>
      <c r="BJ155" s="96"/>
      <c r="BK155" s="100"/>
      <c r="BL155" s="96"/>
      <c r="BM155" s="95"/>
      <c r="BN155" s="96"/>
      <c r="BO155" s="96"/>
      <c r="BP155" s="95"/>
      <c r="BQ155" s="32"/>
      <c r="BR155" s="101"/>
    </row>
    <row r="156" spans="3:70" ht="12" customHeight="1" x14ac:dyDescent="0.15">
      <c r="C156" s="187" t="s">
        <v>133</v>
      </c>
      <c r="D156" s="174" t="s">
        <v>92</v>
      </c>
      <c r="E156" s="54">
        <f>IF(S147="","",S147)</f>
        <v>14</v>
      </c>
      <c r="F156" s="52" t="str">
        <f t="shared" si="45"/>
        <v>-</v>
      </c>
      <c r="G156" s="51">
        <f>IF(Q147="","",Q147)</f>
        <v>16</v>
      </c>
      <c r="H156" s="393" t="str">
        <f>IF(T147="","",IF(T147="○","×",IF(T147="×","○")))</f>
        <v>○</v>
      </c>
      <c r="I156" s="53">
        <f>IF(S150="","",S150)</f>
        <v>20</v>
      </c>
      <c r="J156" s="56" t="str">
        <f t="shared" si="47"/>
        <v>-</v>
      </c>
      <c r="K156" s="51">
        <f>IF(Q150="","",Q150)</f>
        <v>18</v>
      </c>
      <c r="L156" s="393" t="str">
        <f>IF(T150="","",IF(T150="○","×",IF(T150="×","○")))</f>
        <v>×</v>
      </c>
      <c r="M156" s="57">
        <f>IF(S153="","",S153)</f>
        <v>13</v>
      </c>
      <c r="N156" s="52" t="str">
        <f>IF(M156="","","-")</f>
        <v>-</v>
      </c>
      <c r="O156" s="55">
        <f>IF(Q153="","",Q153)</f>
        <v>15</v>
      </c>
      <c r="P156" s="393" t="str">
        <f>IF(T153="","",IF(T153="○","×",IF(T153="×","○")))</f>
        <v>×</v>
      </c>
      <c r="Q156" s="446"/>
      <c r="R156" s="447"/>
      <c r="S156" s="447"/>
      <c r="T156" s="448"/>
      <c r="U156" s="428">
        <f>RANK(AH157,AH148:AH157)</f>
        <v>3</v>
      </c>
      <c r="V156" s="429"/>
      <c r="W156" s="429"/>
      <c r="X156" s="430"/>
      <c r="Y156" s="29"/>
      <c r="Z156" s="79"/>
      <c r="AA156" s="78"/>
      <c r="AB156" s="79"/>
      <c r="AC156" s="78"/>
      <c r="AD156" s="102"/>
      <c r="AE156" s="78"/>
      <c r="AF156" s="78"/>
      <c r="AG156" s="102"/>
      <c r="AH156" s="32"/>
      <c r="AI156" s="101"/>
      <c r="AJ156" s="101"/>
      <c r="AL156" s="187" t="s">
        <v>94</v>
      </c>
      <c r="AM156" s="184" t="s">
        <v>45</v>
      </c>
      <c r="AN156" s="54">
        <f>IF(BB147="","",BB147)</f>
        <v>16</v>
      </c>
      <c r="AO156" s="52" t="str">
        <f t="shared" si="46"/>
        <v>-</v>
      </c>
      <c r="AP156" s="51">
        <f>IF(AZ147="","",AZ147)</f>
        <v>14</v>
      </c>
      <c r="AQ156" s="393" t="str">
        <f>IF(BC147="","",IF(BC147="○","×",IF(BC147="×","○")))</f>
        <v>×</v>
      </c>
      <c r="AR156" s="53">
        <f>IF(BB150="","",BB150)</f>
        <v>8</v>
      </c>
      <c r="AS156" s="56" t="str">
        <f t="shared" si="48"/>
        <v>-</v>
      </c>
      <c r="AT156" s="51">
        <f>IF(AZ150="","",AZ150)</f>
        <v>15</v>
      </c>
      <c r="AU156" s="393" t="str">
        <f>IF(BC150="","",IF(BC150="○","×",IF(BC150="×","○")))</f>
        <v>×</v>
      </c>
      <c r="AV156" s="57">
        <f>IF(BB153="","",BB153)</f>
        <v>15</v>
      </c>
      <c r="AW156" s="52" t="str">
        <f>IF(AV156="","","-")</f>
        <v>-</v>
      </c>
      <c r="AX156" s="55">
        <f>IF(AZ153="","",AZ153)</f>
        <v>13</v>
      </c>
      <c r="AY156" s="393" t="str">
        <f>IF(BC153="","",IF(BC153="○","×",IF(BC153="×","○")))</f>
        <v>○</v>
      </c>
      <c r="AZ156" s="446"/>
      <c r="BA156" s="447"/>
      <c r="BB156" s="447"/>
      <c r="BC156" s="448"/>
      <c r="BD156" s="428">
        <f>RANK(BQ157,BQ148:BQ157)</f>
        <v>3</v>
      </c>
      <c r="BE156" s="429"/>
      <c r="BF156" s="429"/>
      <c r="BG156" s="430"/>
      <c r="BH156" s="29"/>
      <c r="BI156" s="79"/>
      <c r="BJ156" s="78"/>
      <c r="BK156" s="79"/>
      <c r="BL156" s="78"/>
      <c r="BM156" s="102"/>
      <c r="BN156" s="78"/>
      <c r="BO156" s="78"/>
      <c r="BP156" s="102"/>
      <c r="BQ156" s="32"/>
      <c r="BR156" s="101"/>
    </row>
    <row r="157" spans="3:70" ht="12" customHeight="1" x14ac:dyDescent="0.15">
      <c r="C157" s="187" t="s">
        <v>132</v>
      </c>
      <c r="D157" s="174" t="s">
        <v>92</v>
      </c>
      <c r="E157" s="54">
        <f>IF(S148="","",S148)</f>
        <v>16</v>
      </c>
      <c r="F157" s="52" t="str">
        <f t="shared" si="45"/>
        <v>-</v>
      </c>
      <c r="G157" s="51">
        <f>IF(Q148="","",Q148)</f>
        <v>14</v>
      </c>
      <c r="H157" s="394" t="str">
        <f>IF(J154="","",J154)</f>
        <v>-</v>
      </c>
      <c r="I157" s="53">
        <f>IF(S151="","",S151)</f>
        <v>10</v>
      </c>
      <c r="J157" s="52" t="str">
        <f t="shared" si="47"/>
        <v>-</v>
      </c>
      <c r="K157" s="51">
        <f>IF(Q151="","",Q151)</f>
        <v>15</v>
      </c>
      <c r="L157" s="394" t="str">
        <f>IF(N154="","",N154)</f>
        <v/>
      </c>
      <c r="M157" s="53">
        <f>IF(S154="","",S154)</f>
        <v>8</v>
      </c>
      <c r="N157" s="52" t="str">
        <f>IF(M157="","","-")</f>
        <v>-</v>
      </c>
      <c r="O157" s="51">
        <f>IF(Q154="","",Q154)</f>
        <v>15</v>
      </c>
      <c r="P157" s="394" t="str">
        <f>IF(R154="","",R154)</f>
        <v>-</v>
      </c>
      <c r="Q157" s="449"/>
      <c r="R157" s="450"/>
      <c r="S157" s="450"/>
      <c r="T157" s="451"/>
      <c r="U157" s="388"/>
      <c r="V157" s="389"/>
      <c r="W157" s="389"/>
      <c r="X157" s="390"/>
      <c r="Y157" s="29"/>
      <c r="Z157" s="100">
        <f>COUNTIF(E156:T158,"○")</f>
        <v>1</v>
      </c>
      <c r="AA157" s="96">
        <f>COUNTIF(E156:T158,"×")</f>
        <v>2</v>
      </c>
      <c r="AB157" s="99">
        <f>(IF((E156&gt;G156),1,0))+(IF((E157&gt;G157),1,0))+(IF((E158&gt;G158),1,0))+(IF((I156&gt;K156),1,0))+(IF((I157&gt;K157),1,0))+(IF((I158&gt;K158),1,0))+(IF((M156&gt;O156),1,0))+(IF((M157&gt;O157),1,0))+(IF((M158&gt;O158),1,0))+(IF((Q156&gt;S156),1,0))+(IF((Q157&gt;S157),1,0))+(IF((Q158&gt;S158),1,0))</f>
        <v>3</v>
      </c>
      <c r="AC157" s="98">
        <f>(IF((E156&lt;G156),1,0))+(IF((E157&lt;G157),1,0))+(IF((E158&lt;G158),1,0))+(IF((I156&lt;K156),1,0))+(IF((I157&lt;K157),1,0))+(IF((I158&lt;K158),1,0))+(IF((M156&lt;O156),1,0))+(IF((M157&lt;O157),1,0))+(IF((M158&lt;O158),1,0))+(IF((Q156&lt;S156),1,0))+(IF((Q157&lt;S157),1,0))+(IF((Q158&lt;S158),1,0))</f>
        <v>5</v>
      </c>
      <c r="AD157" s="97">
        <f>AB157-AC157</f>
        <v>-2</v>
      </c>
      <c r="AE157" s="96">
        <f>SUM(E156:E158,I156:I158,M156:M158,Q156:Q158)</f>
        <v>109</v>
      </c>
      <c r="AF157" s="96">
        <f>SUM(G156:G158,K156:K158,O156:O158,S156:S158)</f>
        <v>117</v>
      </c>
      <c r="AG157" s="95">
        <f>AE157-AF157</f>
        <v>-8</v>
      </c>
      <c r="AH157" s="391">
        <f>(Z157-AA157)*1000+(AD157)*100+AG157</f>
        <v>-1208</v>
      </c>
      <c r="AI157" s="392"/>
      <c r="AJ157" s="217"/>
      <c r="AL157" s="187" t="s">
        <v>69</v>
      </c>
      <c r="AM157" s="184" t="s">
        <v>45</v>
      </c>
      <c r="AN157" s="54">
        <f>IF(BB148="","",BB148)</f>
        <v>10</v>
      </c>
      <c r="AO157" s="52" t="str">
        <f t="shared" si="46"/>
        <v>-</v>
      </c>
      <c r="AP157" s="51">
        <f>IF(AZ148="","",AZ148)</f>
        <v>15</v>
      </c>
      <c r="AQ157" s="394" t="str">
        <f>IF(AS154="","",AS154)</f>
        <v>-</v>
      </c>
      <c r="AR157" s="53">
        <f>IF(BB151="","",BB151)</f>
        <v>15</v>
      </c>
      <c r="AS157" s="52" t="str">
        <f t="shared" si="48"/>
        <v>-</v>
      </c>
      <c r="AT157" s="51">
        <f>IF(AZ151="","",AZ151)</f>
        <v>13</v>
      </c>
      <c r="AU157" s="394" t="str">
        <f>IF(AW154="","",AW154)</f>
        <v/>
      </c>
      <c r="AV157" s="53">
        <f>IF(BB154="","",BB154)</f>
        <v>15</v>
      </c>
      <c r="AW157" s="52" t="str">
        <f>IF(AV157="","","-")</f>
        <v>-</v>
      </c>
      <c r="AX157" s="51">
        <f>IF(AZ154="","",AZ154)</f>
        <v>9</v>
      </c>
      <c r="AY157" s="394" t="str">
        <f>IF(BA154="","",BA154)</f>
        <v>-</v>
      </c>
      <c r="AZ157" s="449"/>
      <c r="BA157" s="450"/>
      <c r="BB157" s="450"/>
      <c r="BC157" s="451"/>
      <c r="BD157" s="388"/>
      <c r="BE157" s="389"/>
      <c r="BF157" s="389"/>
      <c r="BG157" s="390"/>
      <c r="BH157" s="29"/>
      <c r="BI157" s="100">
        <f>COUNTIF(AN156:BC158,"○")</f>
        <v>1</v>
      </c>
      <c r="BJ157" s="96">
        <f>COUNTIF(AN156:BC158,"×")</f>
        <v>2</v>
      </c>
      <c r="BK157" s="99">
        <f>(IF((AN156&gt;AP156),1,0))+(IF((AN157&gt;AP157),1,0))+(IF((AN158&gt;AP158),1,0))+(IF((AR156&gt;AT156),1,0))+(IF((AR157&gt;AT157),1,0))+(IF((AR158&gt;AT158),1,0))+(IF((AV156&gt;AX156),1,0))+(IF((AV157&gt;AX157),1,0))+(IF((AV158&gt;AX158),1,0))+(IF((AZ156&gt;BB156),1,0))+(IF((AZ157&gt;BB157),1,0))+(IF((AZ158&gt;BB158),1,0))</f>
        <v>4</v>
      </c>
      <c r="BL157" s="98">
        <f>(IF((AN156&lt;AP156),1,0))+(IF((AN157&lt;AP157),1,0))+(IF((AN158&lt;AP158),1,0))+(IF((AR156&lt;AT156),1,0))+(IF((AR157&lt;AT157),1,0))+(IF((AR158&lt;AT158),1,0))+(IF((AV156&lt;AX156),1,0))+(IF((AV157&lt;AX157),1,0))+(IF((AV158&lt;AX158),1,0))+(IF((AZ156&lt;BB156),1,0))+(IF((AZ157&lt;BB157),1,0))+(IF((AZ158&lt;BB158),1,0))</f>
        <v>4</v>
      </c>
      <c r="BM157" s="97">
        <f>BK157-BL157</f>
        <v>0</v>
      </c>
      <c r="BN157" s="96">
        <f>SUM(AN156:AN158,AR156:AR158,AV156:AV158,AZ156:AZ158)</f>
        <v>99</v>
      </c>
      <c r="BO157" s="96">
        <f>SUM(AP156:AP158,AT156:AT158,AX156:AX158,BB156:BB158)</f>
        <v>109</v>
      </c>
      <c r="BP157" s="95">
        <f>BN157-BO157</f>
        <v>-10</v>
      </c>
      <c r="BQ157" s="391">
        <f>(BI157-BJ157)*1000+(BM157)*100+BP157</f>
        <v>-1010</v>
      </c>
      <c r="BR157" s="392"/>
    </row>
    <row r="158" spans="3:70" ht="12" customHeight="1" thickBot="1" x14ac:dyDescent="0.2">
      <c r="C158" s="190"/>
      <c r="D158" s="182" t="s">
        <v>350</v>
      </c>
      <c r="E158" s="44">
        <f>IF(S149="","",S149)</f>
        <v>15</v>
      </c>
      <c r="F158" s="42" t="str">
        <f t="shared" si="45"/>
        <v>-</v>
      </c>
      <c r="G158" s="41">
        <f>IF(Q149="","",Q149)</f>
        <v>9</v>
      </c>
      <c r="H158" s="395" t="str">
        <f>IF(J155="","",J155)</f>
        <v>-</v>
      </c>
      <c r="I158" s="43">
        <f>IF(S152="","",S152)</f>
        <v>13</v>
      </c>
      <c r="J158" s="42" t="str">
        <f t="shared" si="47"/>
        <v>-</v>
      </c>
      <c r="K158" s="41">
        <f>IF(Q152="","",Q152)</f>
        <v>15</v>
      </c>
      <c r="L158" s="395" t="str">
        <f>IF(N155="","",N155)</f>
        <v/>
      </c>
      <c r="M158" s="43" t="str">
        <f>IF(S155="","",S155)</f>
        <v/>
      </c>
      <c r="N158" s="42" t="str">
        <f>IF(M158="","","-")</f>
        <v/>
      </c>
      <c r="O158" s="41" t="str">
        <f>IF(Q155="","",Q155)</f>
        <v/>
      </c>
      <c r="P158" s="395" t="str">
        <f>IF(R155="","",R155)</f>
        <v/>
      </c>
      <c r="Q158" s="452"/>
      <c r="R158" s="453"/>
      <c r="S158" s="453"/>
      <c r="T158" s="454"/>
      <c r="U158" s="9">
        <f>Z157</f>
        <v>1</v>
      </c>
      <c r="V158" s="10" t="s">
        <v>1</v>
      </c>
      <c r="W158" s="10">
        <f>AA157</f>
        <v>2</v>
      </c>
      <c r="X158" s="11" t="s">
        <v>0</v>
      </c>
      <c r="Y158" s="29"/>
      <c r="Z158" s="94"/>
      <c r="AA158" s="93"/>
      <c r="AB158" s="94"/>
      <c r="AC158" s="93"/>
      <c r="AD158" s="92"/>
      <c r="AE158" s="93"/>
      <c r="AF158" s="93"/>
      <c r="AG158" s="92"/>
      <c r="AH158" s="80"/>
      <c r="AI158" s="91"/>
      <c r="AJ158" s="91"/>
      <c r="AL158" s="190"/>
      <c r="AM158" s="191" t="s">
        <v>183</v>
      </c>
      <c r="AN158" s="44">
        <f>IF(BB149="","",BB149)</f>
        <v>9</v>
      </c>
      <c r="AO158" s="42" t="str">
        <f t="shared" si="46"/>
        <v>-</v>
      </c>
      <c r="AP158" s="41">
        <f>IF(AZ149="","",AZ149)</f>
        <v>15</v>
      </c>
      <c r="AQ158" s="395" t="str">
        <f>IF(AS155="","",AS155)</f>
        <v>-</v>
      </c>
      <c r="AR158" s="43">
        <f>IF(BB152="","",BB152)</f>
        <v>11</v>
      </c>
      <c r="AS158" s="42" t="str">
        <f t="shared" si="48"/>
        <v>-</v>
      </c>
      <c r="AT158" s="41">
        <f>IF(AZ152="","",AZ152)</f>
        <v>15</v>
      </c>
      <c r="AU158" s="395" t="str">
        <f>IF(AW155="","",AW155)</f>
        <v/>
      </c>
      <c r="AV158" s="43" t="str">
        <f>IF(BB155="","",BB155)</f>
        <v/>
      </c>
      <c r="AW158" s="42" t="str">
        <f>IF(AV158="","","-")</f>
        <v/>
      </c>
      <c r="AX158" s="41" t="str">
        <f>IF(AZ155="","",AZ155)</f>
        <v/>
      </c>
      <c r="AY158" s="395" t="str">
        <f>IF(BA155="","",BA155)</f>
        <v/>
      </c>
      <c r="AZ158" s="452"/>
      <c r="BA158" s="453"/>
      <c r="BB158" s="453"/>
      <c r="BC158" s="454"/>
      <c r="BD158" s="9">
        <f>BI157</f>
        <v>1</v>
      </c>
      <c r="BE158" s="10" t="s">
        <v>1</v>
      </c>
      <c r="BF158" s="10">
        <f>BJ157</f>
        <v>2</v>
      </c>
      <c r="BG158" s="11" t="s">
        <v>0</v>
      </c>
      <c r="BH158" s="29"/>
      <c r="BI158" s="94"/>
      <c r="BJ158" s="93"/>
      <c r="BK158" s="94"/>
      <c r="BL158" s="93"/>
      <c r="BM158" s="92"/>
      <c r="BN158" s="93"/>
      <c r="BO158" s="93"/>
      <c r="BP158" s="92"/>
      <c r="BQ158" s="80"/>
      <c r="BR158" s="91"/>
    </row>
    <row r="159" spans="3:70" ht="12" customHeight="1" thickBot="1" x14ac:dyDescent="0.25">
      <c r="C159" s="112"/>
      <c r="D159" s="135"/>
      <c r="E159" s="160"/>
      <c r="F159" s="161"/>
      <c r="G159" s="160"/>
      <c r="H159" s="160"/>
      <c r="I159" s="160"/>
      <c r="J159" s="161"/>
      <c r="K159" s="160"/>
      <c r="L159" s="160"/>
      <c r="M159" s="160"/>
      <c r="N159" s="161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12"/>
      <c r="AM159" s="135"/>
      <c r="AN159" s="160"/>
      <c r="AO159" s="161"/>
      <c r="AP159" s="160"/>
      <c r="AQ159" s="160"/>
      <c r="AR159" s="160"/>
      <c r="AS159" s="161"/>
      <c r="AT159" s="160"/>
      <c r="AU159" s="160"/>
      <c r="AV159" s="160"/>
      <c r="AW159" s="161"/>
      <c r="AX159" s="160"/>
      <c r="AY159" s="160"/>
      <c r="AZ159" s="160"/>
      <c r="BA159" s="160"/>
      <c r="BB159" s="160"/>
      <c r="BC159" s="160"/>
      <c r="BD159" s="137"/>
      <c r="BE159" s="137"/>
      <c r="BF159" s="137"/>
      <c r="BG159" s="137"/>
    </row>
    <row r="160" spans="3:70" ht="12" customHeight="1" x14ac:dyDescent="0.15">
      <c r="C160" s="496" t="s">
        <v>34</v>
      </c>
      <c r="D160" s="497"/>
      <c r="E160" s="455" t="str">
        <f>C162</f>
        <v>木下貴夫</v>
      </c>
      <c r="F160" s="421"/>
      <c r="G160" s="421"/>
      <c r="H160" s="422"/>
      <c r="I160" s="420" t="str">
        <f>C165</f>
        <v>曽我部徳寿</v>
      </c>
      <c r="J160" s="421"/>
      <c r="K160" s="421"/>
      <c r="L160" s="422"/>
      <c r="M160" s="420" t="str">
        <f>C168</f>
        <v>綾野優太</v>
      </c>
      <c r="N160" s="421"/>
      <c r="O160" s="421"/>
      <c r="P160" s="422"/>
      <c r="Q160" s="420" t="str">
        <f>C171</f>
        <v>中平　流</v>
      </c>
      <c r="R160" s="421"/>
      <c r="S160" s="421"/>
      <c r="T160" s="423"/>
      <c r="U160" s="443" t="s">
        <v>3</v>
      </c>
      <c r="V160" s="444"/>
      <c r="W160" s="444"/>
      <c r="X160" s="445"/>
      <c r="Y160" s="29"/>
      <c r="Z160" s="411" t="s">
        <v>17</v>
      </c>
      <c r="AA160" s="413"/>
      <c r="AB160" s="411" t="s">
        <v>16</v>
      </c>
      <c r="AC160" s="412"/>
      <c r="AD160" s="413"/>
      <c r="AE160" s="414" t="s">
        <v>15</v>
      </c>
      <c r="AF160" s="415"/>
      <c r="AG160" s="416"/>
      <c r="AH160" s="29"/>
      <c r="AI160" s="29"/>
      <c r="AJ160" s="29"/>
      <c r="AL160" s="496" t="s">
        <v>75</v>
      </c>
      <c r="AM160" s="497"/>
      <c r="AN160" s="455" t="str">
        <f>AL162</f>
        <v>辻本勇太</v>
      </c>
      <c r="AO160" s="421"/>
      <c r="AP160" s="421"/>
      <c r="AQ160" s="422"/>
      <c r="AR160" s="420" t="str">
        <f>AL165</f>
        <v>波多大五郎</v>
      </c>
      <c r="AS160" s="421"/>
      <c r="AT160" s="421"/>
      <c r="AU160" s="422"/>
      <c r="AV160" s="420" t="str">
        <f>AL168</f>
        <v>阿部和哉</v>
      </c>
      <c r="AW160" s="421"/>
      <c r="AX160" s="421"/>
      <c r="AY160" s="422"/>
      <c r="AZ160" s="420" t="str">
        <f>AL171</f>
        <v>菅原凌駕</v>
      </c>
      <c r="BA160" s="421"/>
      <c r="BB160" s="421"/>
      <c r="BC160" s="423"/>
      <c r="BD160" s="443" t="s">
        <v>3</v>
      </c>
      <c r="BE160" s="444"/>
      <c r="BF160" s="444"/>
      <c r="BG160" s="445"/>
      <c r="BH160" s="29"/>
      <c r="BI160" s="411" t="s">
        <v>17</v>
      </c>
      <c r="BJ160" s="413"/>
      <c r="BK160" s="411" t="s">
        <v>16</v>
      </c>
      <c r="BL160" s="412"/>
      <c r="BM160" s="413"/>
      <c r="BN160" s="414" t="s">
        <v>15</v>
      </c>
      <c r="BO160" s="415"/>
      <c r="BP160" s="416"/>
      <c r="BQ160" s="29"/>
      <c r="BR160" s="29"/>
    </row>
    <row r="161" spans="3:70" ht="12" customHeight="1" thickBot="1" x14ac:dyDescent="0.2">
      <c r="C161" s="498"/>
      <c r="D161" s="499"/>
      <c r="E161" s="489" t="str">
        <f>C163</f>
        <v>森實聖子</v>
      </c>
      <c r="F161" s="425"/>
      <c r="G161" s="425"/>
      <c r="H161" s="426"/>
      <c r="I161" s="424" t="str">
        <f>C166</f>
        <v>塩出亜紀</v>
      </c>
      <c r="J161" s="425"/>
      <c r="K161" s="425"/>
      <c r="L161" s="426"/>
      <c r="M161" s="424" t="str">
        <f>C169</f>
        <v>續木友葵</v>
      </c>
      <c r="N161" s="425"/>
      <c r="O161" s="425"/>
      <c r="P161" s="426"/>
      <c r="Q161" s="424" t="str">
        <f>C172</f>
        <v>尾崎夕子</v>
      </c>
      <c r="R161" s="425"/>
      <c r="S161" s="425"/>
      <c r="T161" s="427"/>
      <c r="U161" s="440" t="s">
        <v>2</v>
      </c>
      <c r="V161" s="441"/>
      <c r="W161" s="441"/>
      <c r="X161" s="442"/>
      <c r="Y161" s="29"/>
      <c r="Z161" s="77" t="s">
        <v>14</v>
      </c>
      <c r="AA161" s="76" t="s">
        <v>0</v>
      </c>
      <c r="AB161" s="77" t="s">
        <v>18</v>
      </c>
      <c r="AC161" s="76" t="s">
        <v>13</v>
      </c>
      <c r="AD161" s="75" t="s">
        <v>12</v>
      </c>
      <c r="AE161" s="76" t="s">
        <v>18</v>
      </c>
      <c r="AF161" s="76" t="s">
        <v>13</v>
      </c>
      <c r="AG161" s="75" t="s">
        <v>12</v>
      </c>
      <c r="AH161" s="29"/>
      <c r="AI161" s="29"/>
      <c r="AJ161" s="29"/>
      <c r="AL161" s="498"/>
      <c r="AM161" s="499"/>
      <c r="AN161" s="489" t="str">
        <f>AL163</f>
        <v>古川　桃</v>
      </c>
      <c r="AO161" s="425"/>
      <c r="AP161" s="425"/>
      <c r="AQ161" s="426"/>
      <c r="AR161" s="424" t="str">
        <f>AL166</f>
        <v>山中多希莉</v>
      </c>
      <c r="AS161" s="425"/>
      <c r="AT161" s="425"/>
      <c r="AU161" s="426"/>
      <c r="AV161" s="424" t="str">
        <f>AL169</f>
        <v>山村彩歌</v>
      </c>
      <c r="AW161" s="425"/>
      <c r="AX161" s="425"/>
      <c r="AY161" s="426"/>
      <c r="AZ161" s="424" t="str">
        <f>AL172</f>
        <v>合田姫愛</v>
      </c>
      <c r="BA161" s="425"/>
      <c r="BB161" s="425"/>
      <c r="BC161" s="427"/>
      <c r="BD161" s="440" t="s">
        <v>2</v>
      </c>
      <c r="BE161" s="441"/>
      <c r="BF161" s="441"/>
      <c r="BG161" s="442"/>
      <c r="BH161" s="29"/>
      <c r="BI161" s="77" t="s">
        <v>14</v>
      </c>
      <c r="BJ161" s="76" t="s">
        <v>0</v>
      </c>
      <c r="BK161" s="77" t="s">
        <v>18</v>
      </c>
      <c r="BL161" s="76" t="s">
        <v>13</v>
      </c>
      <c r="BM161" s="75" t="s">
        <v>12</v>
      </c>
      <c r="BN161" s="76" t="s">
        <v>18</v>
      </c>
      <c r="BO161" s="76" t="s">
        <v>13</v>
      </c>
      <c r="BP161" s="75" t="s">
        <v>12</v>
      </c>
      <c r="BQ161" s="29"/>
      <c r="BR161" s="29"/>
    </row>
    <row r="162" spans="3:70" ht="12" customHeight="1" x14ac:dyDescent="0.15">
      <c r="C162" s="183" t="s">
        <v>216</v>
      </c>
      <c r="D162" s="174" t="s">
        <v>331</v>
      </c>
      <c r="E162" s="475"/>
      <c r="F162" s="476"/>
      <c r="G162" s="476"/>
      <c r="H162" s="477"/>
      <c r="I162" s="105">
        <v>15</v>
      </c>
      <c r="J162" s="52" t="str">
        <f>IF(I162="","","-")</f>
        <v>-</v>
      </c>
      <c r="K162" s="60">
        <v>8</v>
      </c>
      <c r="L162" s="438" t="str">
        <f>IF(I162&lt;&gt;"",IF(I162&gt;K162,IF(I163&gt;K163,"○",IF(I164&gt;K164,"○","×")),IF(I163&gt;K163,IF(I164&gt;K164,"○","×"),"×")),"")</f>
        <v>×</v>
      </c>
      <c r="M162" s="30">
        <v>15</v>
      </c>
      <c r="N162" s="74" t="str">
        <f t="shared" ref="N162:N167" si="49">IF(M162="","","-")</f>
        <v>-</v>
      </c>
      <c r="O162" s="73">
        <v>8</v>
      </c>
      <c r="P162" s="438" t="str">
        <f>IF(M162&lt;&gt;"",IF(M162&gt;O162,IF(M163&gt;O163,"○",IF(M164&gt;O164,"○","×")),IF(M163&gt;O163,IF(M164&gt;O164,"○","×"),"×")),"")</f>
        <v>○</v>
      </c>
      <c r="Q162" s="104">
        <v>8</v>
      </c>
      <c r="R162" s="74" t="str">
        <f t="shared" ref="R162:R170" si="50">IF(Q162="","","-")</f>
        <v>-</v>
      </c>
      <c r="S162" s="60">
        <v>15</v>
      </c>
      <c r="T162" s="439" t="str">
        <f>IF(Q162&lt;&gt;"",IF(Q162&gt;S162,IF(Q163&gt;S163,"○",IF(Q164&gt;S164,"○","×")),IF(Q163&gt;S163,IF(Q164&gt;S164,"○","×"),"×")),"")</f>
        <v>×</v>
      </c>
      <c r="U162" s="428">
        <f>RANK(AH163,AH163:AH172)</f>
        <v>3</v>
      </c>
      <c r="V162" s="429"/>
      <c r="W162" s="429"/>
      <c r="X162" s="430"/>
      <c r="Y162" s="29"/>
      <c r="Z162" s="100"/>
      <c r="AA162" s="96"/>
      <c r="AB162" s="79"/>
      <c r="AC162" s="78"/>
      <c r="AD162" s="102"/>
      <c r="AE162" s="96"/>
      <c r="AF162" s="96"/>
      <c r="AG162" s="95"/>
      <c r="AH162" s="29"/>
      <c r="AI162" s="29"/>
      <c r="AJ162" s="29"/>
      <c r="AL162" s="183" t="s">
        <v>302</v>
      </c>
      <c r="AM162" s="184" t="s">
        <v>301</v>
      </c>
      <c r="AN162" s="475"/>
      <c r="AO162" s="476"/>
      <c r="AP162" s="476"/>
      <c r="AQ162" s="477"/>
      <c r="AR162" s="105">
        <v>9</v>
      </c>
      <c r="AS162" s="52" t="str">
        <f>IF(AR162="","","-")</f>
        <v>-</v>
      </c>
      <c r="AT162" s="60">
        <v>15</v>
      </c>
      <c r="AU162" s="438" t="str">
        <f>IF(AR162&lt;&gt;"",IF(AR162&gt;AT162,IF(AR163&gt;AT163,"○",IF(AR164&gt;AT164,"○","×")),IF(AR163&gt;AT163,IF(AR164&gt;AT164,"○","×"),"×")),"")</f>
        <v>×</v>
      </c>
      <c r="AV162" s="30">
        <v>5</v>
      </c>
      <c r="AW162" s="74" t="str">
        <f t="shared" ref="AW162:AW167" si="51">IF(AV162="","","-")</f>
        <v>-</v>
      </c>
      <c r="AX162" s="73">
        <v>15</v>
      </c>
      <c r="AY162" s="438" t="str">
        <f>IF(AV162&lt;&gt;"",IF(AV162&gt;AX162,IF(AV163&gt;AX163,"○",IF(AV164&gt;AX164,"○","×")),IF(AV163&gt;AX163,IF(AV164&gt;AX164,"○","×"),"×")),"")</f>
        <v>×</v>
      </c>
      <c r="AZ162" s="104">
        <v>19</v>
      </c>
      <c r="BA162" s="74" t="str">
        <f t="shared" ref="BA162:BA170" si="52">IF(AZ162="","","-")</f>
        <v>-</v>
      </c>
      <c r="BB162" s="60">
        <v>17</v>
      </c>
      <c r="BC162" s="439" t="str">
        <f>IF(AZ162&lt;&gt;"",IF(AZ162&gt;BB162,IF(AZ163&gt;BB163,"○",IF(AZ164&gt;BB164,"○","×")),IF(AZ163&gt;BB163,IF(AZ164&gt;BB164,"○","×"),"×")),"")</f>
        <v>○</v>
      </c>
      <c r="BD162" s="428">
        <f>RANK(BQ163,BQ163:BQ172)</f>
        <v>3</v>
      </c>
      <c r="BE162" s="429"/>
      <c r="BF162" s="429"/>
      <c r="BG162" s="430"/>
      <c r="BH162" s="29"/>
      <c r="BI162" s="100"/>
      <c r="BJ162" s="96"/>
      <c r="BK162" s="79"/>
      <c r="BL162" s="78"/>
      <c r="BM162" s="102"/>
      <c r="BN162" s="96"/>
      <c r="BO162" s="96"/>
      <c r="BP162" s="95"/>
      <c r="BQ162" s="29"/>
      <c r="BR162" s="29"/>
    </row>
    <row r="163" spans="3:70" ht="12" customHeight="1" x14ac:dyDescent="0.15">
      <c r="C163" s="183" t="s">
        <v>67</v>
      </c>
      <c r="D163" s="174" t="s">
        <v>207</v>
      </c>
      <c r="E163" s="478"/>
      <c r="F163" s="450"/>
      <c r="G163" s="450"/>
      <c r="H163" s="464"/>
      <c r="I163" s="30">
        <v>10</v>
      </c>
      <c r="J163" s="52" t="str">
        <f>IF(I163="","","-")</f>
        <v>-</v>
      </c>
      <c r="K163" s="72">
        <v>15</v>
      </c>
      <c r="L163" s="432"/>
      <c r="M163" s="30">
        <v>15</v>
      </c>
      <c r="N163" s="52" t="str">
        <f t="shared" si="49"/>
        <v>-</v>
      </c>
      <c r="O163" s="60">
        <v>11</v>
      </c>
      <c r="P163" s="432"/>
      <c r="Q163" s="30">
        <v>11</v>
      </c>
      <c r="R163" s="52" t="str">
        <f t="shared" si="50"/>
        <v>-</v>
      </c>
      <c r="S163" s="60">
        <v>15</v>
      </c>
      <c r="T163" s="435"/>
      <c r="U163" s="388"/>
      <c r="V163" s="389"/>
      <c r="W163" s="389"/>
      <c r="X163" s="390"/>
      <c r="Y163" s="29"/>
      <c r="Z163" s="100">
        <f>COUNTIF(E162:T164,"○")</f>
        <v>1</v>
      </c>
      <c r="AA163" s="96">
        <f>COUNTIF(E162:T164,"×")</f>
        <v>2</v>
      </c>
      <c r="AB163" s="99">
        <f>(IF((E162&gt;G162),1,0))+(IF((E163&gt;G163),1,0))+(IF((E164&gt;G164),1,0))+(IF((I162&gt;K162),1,0))+(IF((I163&gt;K163),1,0))+(IF((I164&gt;K164),1,0))+(IF((M162&gt;O162),1,0))+(IF((M163&gt;O163),1,0))+(IF((M164&gt;O164),1,0))+(IF((Q162&gt;S162),1,0))+(IF((Q163&gt;S163),1,0))+(IF((Q164&gt;S164),1,0))</f>
        <v>3</v>
      </c>
      <c r="AC163" s="98">
        <f>(IF((E162&lt;G162),1,0))+(IF((E163&lt;G163),1,0))+(IF((E164&lt;G164),1,0))+(IF((I162&lt;K162),1,0))+(IF((I163&lt;K163),1,0))+(IF((I164&lt;K164),1,0))+(IF((M162&lt;O162),1,0))+(IF((M163&lt;O163),1,0))+(IF((M164&lt;O164),1,0))+(IF((Q162&lt;S162),1,0))+(IF((Q163&lt;S163),1,0))+(IF((Q164&lt;S164),1,0))</f>
        <v>4</v>
      </c>
      <c r="AD163" s="97">
        <f>AB163-AC163</f>
        <v>-1</v>
      </c>
      <c r="AE163" s="96">
        <f>SUM(E162:E164,I162:I164,M162:M164,Q162:Q164)</f>
        <v>86</v>
      </c>
      <c r="AF163" s="96">
        <f>SUM(G162:G164,K162:K164,O162:O164,S162:S164)</f>
        <v>87</v>
      </c>
      <c r="AG163" s="95">
        <f>AE163-AF163</f>
        <v>-1</v>
      </c>
      <c r="AH163" s="391">
        <f>(Z163-AA163)*1000+(AD163)*100+AG163</f>
        <v>-1101</v>
      </c>
      <c r="AI163" s="392"/>
      <c r="AJ163" s="217"/>
      <c r="AL163" s="183" t="s">
        <v>300</v>
      </c>
      <c r="AM163" s="184" t="s">
        <v>299</v>
      </c>
      <c r="AN163" s="478"/>
      <c r="AO163" s="450"/>
      <c r="AP163" s="450"/>
      <c r="AQ163" s="464"/>
      <c r="AR163" s="30">
        <v>10</v>
      </c>
      <c r="AS163" s="52" t="str">
        <f>IF(AR163="","","-")</f>
        <v>-</v>
      </c>
      <c r="AT163" s="72">
        <v>15</v>
      </c>
      <c r="AU163" s="432"/>
      <c r="AV163" s="30">
        <v>12</v>
      </c>
      <c r="AW163" s="52" t="str">
        <f t="shared" si="51"/>
        <v>-</v>
      </c>
      <c r="AX163" s="60">
        <v>15</v>
      </c>
      <c r="AY163" s="432"/>
      <c r="AZ163" s="30">
        <v>15</v>
      </c>
      <c r="BA163" s="52" t="str">
        <f t="shared" si="52"/>
        <v>-</v>
      </c>
      <c r="BB163" s="60">
        <v>12</v>
      </c>
      <c r="BC163" s="435"/>
      <c r="BD163" s="388"/>
      <c r="BE163" s="389"/>
      <c r="BF163" s="389"/>
      <c r="BG163" s="390"/>
      <c r="BH163" s="29"/>
      <c r="BI163" s="100">
        <f>COUNTIF(AN162:BC164,"○")</f>
        <v>1</v>
      </c>
      <c r="BJ163" s="96">
        <f>COUNTIF(AN162:BC164,"×")</f>
        <v>2</v>
      </c>
      <c r="BK163" s="99">
        <f>(IF((AN162&gt;AP162),1,0))+(IF((AN163&gt;AP163),1,0))+(IF((AN164&gt;AP164),1,0))+(IF((AR162&gt;AT162),1,0))+(IF((AR163&gt;AT163),1,0))+(IF((AR164&gt;AT164),1,0))+(IF((AV162&gt;AX162),1,0))+(IF((AV163&gt;AX163),1,0))+(IF((AV164&gt;AX164),1,0))+(IF((AZ162&gt;BB162),1,0))+(IF((AZ163&gt;BB163),1,0))+(IF((AZ164&gt;BB164),1,0))</f>
        <v>2</v>
      </c>
      <c r="BL163" s="98">
        <f>(IF((AN162&lt;AP162),1,0))+(IF((AN163&lt;AP163),1,0))+(IF((AN164&lt;AP164),1,0))+(IF((AR162&lt;AT162),1,0))+(IF((AR163&lt;AT163),1,0))+(IF((AR164&lt;AT164),1,0))+(IF((AV162&lt;AX162),1,0))+(IF((AV163&lt;AX163),1,0))+(IF((AV164&lt;AX164),1,0))+(IF((AZ162&lt;BB162),1,0))+(IF((AZ163&lt;BB163),1,0))+(IF((AZ164&lt;BB164),1,0))</f>
        <v>4</v>
      </c>
      <c r="BM163" s="97">
        <f>BK163-BL163</f>
        <v>-2</v>
      </c>
      <c r="BN163" s="96">
        <f>SUM(AN162:AN164,AR162:AR164,AV162:AV164,AZ162:AZ164)</f>
        <v>70</v>
      </c>
      <c r="BO163" s="96">
        <f>SUM(AP162:AP164,AT162:AT164,AX162:AX164,BB162:BB164)</f>
        <v>89</v>
      </c>
      <c r="BP163" s="95">
        <f>BN163-BO163</f>
        <v>-19</v>
      </c>
      <c r="BQ163" s="391">
        <f>(BI163-BJ163)*1000+(BM163)*100+BP163</f>
        <v>-1219</v>
      </c>
      <c r="BR163" s="392"/>
    </row>
    <row r="164" spans="3:70" ht="12" customHeight="1" thickBot="1" x14ac:dyDescent="0.2">
      <c r="C164" s="185"/>
      <c r="D164" s="176" t="s">
        <v>217</v>
      </c>
      <c r="E164" s="479"/>
      <c r="F164" s="480"/>
      <c r="G164" s="480"/>
      <c r="H164" s="481"/>
      <c r="I164" s="34">
        <v>12</v>
      </c>
      <c r="J164" s="52" t="str">
        <f>IF(I164="","","-")</f>
        <v>-</v>
      </c>
      <c r="K164" s="68">
        <v>15</v>
      </c>
      <c r="L164" s="433"/>
      <c r="M164" s="34"/>
      <c r="N164" s="69" t="str">
        <f t="shared" si="49"/>
        <v/>
      </c>
      <c r="O164" s="68"/>
      <c r="P164" s="432"/>
      <c r="Q164" s="34"/>
      <c r="R164" s="69" t="str">
        <f t="shared" si="50"/>
        <v/>
      </c>
      <c r="S164" s="68"/>
      <c r="T164" s="435"/>
      <c r="U164" s="6">
        <f>Z163</f>
        <v>1</v>
      </c>
      <c r="V164" s="7" t="s">
        <v>1</v>
      </c>
      <c r="W164" s="7">
        <f>AA163</f>
        <v>2</v>
      </c>
      <c r="X164" s="8" t="s">
        <v>0</v>
      </c>
      <c r="Y164" s="29"/>
      <c r="Z164" s="100"/>
      <c r="AA164" s="96"/>
      <c r="AB164" s="100"/>
      <c r="AC164" s="96"/>
      <c r="AD164" s="95"/>
      <c r="AE164" s="96"/>
      <c r="AF164" s="96"/>
      <c r="AG164" s="95"/>
      <c r="AH164" s="32"/>
      <c r="AI164" s="101"/>
      <c r="AJ164" s="101"/>
      <c r="AL164" s="185"/>
      <c r="AM164" s="176" t="s">
        <v>57</v>
      </c>
      <c r="AN164" s="479"/>
      <c r="AO164" s="480"/>
      <c r="AP164" s="480"/>
      <c r="AQ164" s="481"/>
      <c r="AR164" s="34"/>
      <c r="AS164" s="52" t="str">
        <f>IF(AR164="","","-")</f>
        <v/>
      </c>
      <c r="AT164" s="68"/>
      <c r="AU164" s="433"/>
      <c r="AV164" s="34"/>
      <c r="AW164" s="69" t="str">
        <f t="shared" si="51"/>
        <v/>
      </c>
      <c r="AX164" s="68"/>
      <c r="AY164" s="432"/>
      <c r="AZ164" s="34"/>
      <c r="BA164" s="69" t="str">
        <f t="shared" si="52"/>
        <v/>
      </c>
      <c r="BB164" s="68"/>
      <c r="BC164" s="435"/>
      <c r="BD164" s="6">
        <f>BI163</f>
        <v>1</v>
      </c>
      <c r="BE164" s="7" t="s">
        <v>1</v>
      </c>
      <c r="BF164" s="7">
        <f>BJ163</f>
        <v>2</v>
      </c>
      <c r="BG164" s="8" t="s">
        <v>0</v>
      </c>
      <c r="BH164" s="29"/>
      <c r="BI164" s="100"/>
      <c r="BJ164" s="96"/>
      <c r="BK164" s="100"/>
      <c r="BL164" s="96"/>
      <c r="BM164" s="95"/>
      <c r="BN164" s="96"/>
      <c r="BO164" s="96"/>
      <c r="BP164" s="95"/>
      <c r="BQ164" s="32"/>
      <c r="BR164" s="101"/>
    </row>
    <row r="165" spans="3:70" ht="12" customHeight="1" x14ac:dyDescent="0.15">
      <c r="C165" s="186" t="s">
        <v>148</v>
      </c>
      <c r="D165" s="174" t="s">
        <v>19</v>
      </c>
      <c r="E165" s="54">
        <f>IF(K162="","",K162)</f>
        <v>8</v>
      </c>
      <c r="F165" s="52" t="str">
        <f t="shared" ref="F165:F173" si="53">IF(E165="","","-")</f>
        <v>-</v>
      </c>
      <c r="G165" s="51">
        <f>IF(I162="","",I162)</f>
        <v>15</v>
      </c>
      <c r="H165" s="393" t="str">
        <f>IF(L162="","",IF(L162="○","×",IF(L162="×","○")))</f>
        <v>○</v>
      </c>
      <c r="I165" s="446"/>
      <c r="J165" s="447"/>
      <c r="K165" s="447"/>
      <c r="L165" s="463"/>
      <c r="M165" s="30">
        <v>15</v>
      </c>
      <c r="N165" s="52" t="str">
        <f t="shared" si="49"/>
        <v>-</v>
      </c>
      <c r="O165" s="60">
        <v>11</v>
      </c>
      <c r="P165" s="437" t="str">
        <f>IF(M165&lt;&gt;"",IF(M165&gt;O165,IF(M166&gt;O166,"○",IF(M167&gt;O167,"○","×")),IF(M166&gt;O166,IF(M167&gt;O167,"○","×"),"×")),"")</f>
        <v>○</v>
      </c>
      <c r="Q165" s="30">
        <v>12</v>
      </c>
      <c r="R165" s="52" t="str">
        <f t="shared" si="50"/>
        <v>-</v>
      </c>
      <c r="S165" s="60">
        <v>15</v>
      </c>
      <c r="T165" s="434" t="str">
        <f>IF(Q165&lt;&gt;"",IF(Q165&gt;S165,IF(Q166&gt;S166,"○",IF(Q167&gt;S167,"○","×")),IF(Q166&gt;S166,IF(Q167&gt;S167,"○","×"),"×")),"")</f>
        <v>×</v>
      </c>
      <c r="U165" s="428">
        <f>RANK(AH166,AH163:AH172)</f>
        <v>2</v>
      </c>
      <c r="V165" s="429"/>
      <c r="W165" s="429"/>
      <c r="X165" s="430"/>
      <c r="Y165" s="29"/>
      <c r="Z165" s="79"/>
      <c r="AA165" s="78"/>
      <c r="AB165" s="79"/>
      <c r="AC165" s="78"/>
      <c r="AD165" s="102"/>
      <c r="AE165" s="78"/>
      <c r="AF165" s="78"/>
      <c r="AG165" s="102"/>
      <c r="AH165" s="32"/>
      <c r="AI165" s="101"/>
      <c r="AJ165" s="101"/>
      <c r="AL165" s="186" t="s">
        <v>268</v>
      </c>
      <c r="AM165" s="184" t="s">
        <v>266</v>
      </c>
      <c r="AN165" s="54">
        <f>IF(AT162="","",AT162)</f>
        <v>15</v>
      </c>
      <c r="AO165" s="52" t="str">
        <f t="shared" ref="AO165:AO173" si="54">IF(AN165="","","-")</f>
        <v>-</v>
      </c>
      <c r="AP165" s="51">
        <f>IF(AR162="","",AR162)</f>
        <v>9</v>
      </c>
      <c r="AQ165" s="393" t="str">
        <f>IF(AU162="","",IF(AU162="○","×",IF(AU162="×","○")))</f>
        <v>○</v>
      </c>
      <c r="AR165" s="446"/>
      <c r="AS165" s="447"/>
      <c r="AT165" s="447"/>
      <c r="AU165" s="463"/>
      <c r="AV165" s="30">
        <v>18</v>
      </c>
      <c r="AW165" s="52" t="str">
        <f t="shared" si="51"/>
        <v>-</v>
      </c>
      <c r="AX165" s="60">
        <v>20</v>
      </c>
      <c r="AY165" s="437" t="str">
        <f>IF(AV165&lt;&gt;"",IF(AV165&gt;AX165,IF(AV166&gt;AX166,"○",IF(AV167&gt;AX167,"○","×")),IF(AV166&gt;AX166,IF(AV167&gt;AX167,"○","×"),"×")),"")</f>
        <v>○</v>
      </c>
      <c r="AZ165" s="30">
        <v>15</v>
      </c>
      <c r="BA165" s="52" t="str">
        <f t="shared" si="52"/>
        <v>-</v>
      </c>
      <c r="BB165" s="60">
        <v>11</v>
      </c>
      <c r="BC165" s="434" t="str">
        <f>IF(AZ165&lt;&gt;"",IF(AZ165&gt;BB165,IF(AZ166&gt;BB166,"○",IF(AZ167&gt;BB167,"○","×")),IF(AZ166&gt;BB166,IF(AZ167&gt;BB167,"○","×"),"×")),"")</f>
        <v>○</v>
      </c>
      <c r="BD165" s="428">
        <f>RANK(BQ166,BQ163:BQ172)</f>
        <v>1</v>
      </c>
      <c r="BE165" s="429"/>
      <c r="BF165" s="429"/>
      <c r="BG165" s="430"/>
      <c r="BH165" s="29"/>
      <c r="BI165" s="79"/>
      <c r="BJ165" s="78"/>
      <c r="BK165" s="79"/>
      <c r="BL165" s="78"/>
      <c r="BM165" s="102"/>
      <c r="BN165" s="78"/>
      <c r="BO165" s="78"/>
      <c r="BP165" s="102"/>
      <c r="BQ165" s="32"/>
      <c r="BR165" s="101"/>
    </row>
    <row r="166" spans="3:70" ht="12" customHeight="1" x14ac:dyDescent="0.15">
      <c r="C166" s="187" t="s">
        <v>146</v>
      </c>
      <c r="D166" s="174" t="s">
        <v>19</v>
      </c>
      <c r="E166" s="54">
        <f>IF(K163="","",K163)</f>
        <v>15</v>
      </c>
      <c r="F166" s="52" t="str">
        <f t="shared" si="53"/>
        <v>-</v>
      </c>
      <c r="G166" s="51">
        <f>IF(I163="","",I163)</f>
        <v>10</v>
      </c>
      <c r="H166" s="394" t="str">
        <f>IF(J163="","",J163)</f>
        <v>-</v>
      </c>
      <c r="I166" s="449"/>
      <c r="J166" s="450"/>
      <c r="K166" s="450"/>
      <c r="L166" s="464"/>
      <c r="M166" s="30">
        <v>15</v>
      </c>
      <c r="N166" s="52" t="str">
        <f t="shared" si="49"/>
        <v>-</v>
      </c>
      <c r="O166" s="60">
        <v>10</v>
      </c>
      <c r="P166" s="432"/>
      <c r="Q166" s="30">
        <v>4</v>
      </c>
      <c r="R166" s="52" t="str">
        <f t="shared" si="50"/>
        <v>-</v>
      </c>
      <c r="S166" s="60">
        <v>15</v>
      </c>
      <c r="T166" s="435"/>
      <c r="U166" s="388"/>
      <c r="V166" s="389"/>
      <c r="W166" s="389"/>
      <c r="X166" s="390"/>
      <c r="Y166" s="29"/>
      <c r="Z166" s="100">
        <f>COUNTIF(E165:T167,"○")</f>
        <v>2</v>
      </c>
      <c r="AA166" s="96">
        <f>COUNTIF(E165:T167,"×")</f>
        <v>1</v>
      </c>
      <c r="AB166" s="99">
        <f>(IF((E165&gt;G165),1,0))+(IF((E166&gt;G166),1,0))+(IF((E167&gt;G167),1,0))+(IF((I165&gt;K165),1,0))+(IF((I166&gt;K166),1,0))+(IF((I167&gt;K167),1,0))+(IF((M165&gt;O165),1,0))+(IF((M166&gt;O166),1,0))+(IF((M167&gt;O167),1,0))+(IF((Q165&gt;S165),1,0))+(IF((Q166&gt;S166),1,0))+(IF((Q167&gt;S167),1,0))</f>
        <v>4</v>
      </c>
      <c r="AC166" s="98">
        <f>(IF((E165&lt;G165),1,0))+(IF((E166&lt;G166),1,0))+(IF((E167&lt;G167),1,0))+(IF((I165&lt;K165),1,0))+(IF((I166&lt;K166),1,0))+(IF((I167&lt;K167),1,0))+(IF((M165&lt;O165),1,0))+(IF((M166&lt;O166),1,0))+(IF((M167&lt;O167),1,0))+(IF((Q165&lt;S165),1,0))+(IF((Q166&lt;S166),1,0))+(IF((Q167&lt;S167),1,0))</f>
        <v>3</v>
      </c>
      <c r="AD166" s="97">
        <f>AB166-AC166</f>
        <v>1</v>
      </c>
      <c r="AE166" s="96">
        <f>SUM(E165:E167,I165:I167,M165:M167,Q165:Q167)</f>
        <v>84</v>
      </c>
      <c r="AF166" s="96">
        <f>SUM(G165:G167,K165:K167,O165:O167,S165:S167)</f>
        <v>88</v>
      </c>
      <c r="AG166" s="95">
        <f>AE166-AF166</f>
        <v>-4</v>
      </c>
      <c r="AH166" s="391">
        <f>(Z166-AA166)*1000+(AD166)*100+AG166</f>
        <v>1096</v>
      </c>
      <c r="AI166" s="392"/>
      <c r="AJ166" s="217"/>
      <c r="AL166" s="187" t="s">
        <v>275</v>
      </c>
      <c r="AM166" s="184" t="s">
        <v>266</v>
      </c>
      <c r="AN166" s="54">
        <f>IF(AT163="","",AT163)</f>
        <v>15</v>
      </c>
      <c r="AO166" s="52" t="str">
        <f t="shared" si="54"/>
        <v>-</v>
      </c>
      <c r="AP166" s="51">
        <f>IF(AR163="","",AR163)</f>
        <v>10</v>
      </c>
      <c r="AQ166" s="394" t="str">
        <f>IF(AS163="","",AS163)</f>
        <v>-</v>
      </c>
      <c r="AR166" s="449"/>
      <c r="AS166" s="450"/>
      <c r="AT166" s="450"/>
      <c r="AU166" s="464"/>
      <c r="AV166" s="30">
        <v>15</v>
      </c>
      <c r="AW166" s="52" t="str">
        <f t="shared" si="51"/>
        <v>-</v>
      </c>
      <c r="AX166" s="60">
        <v>13</v>
      </c>
      <c r="AY166" s="432"/>
      <c r="AZ166" s="30">
        <v>15</v>
      </c>
      <c r="BA166" s="52" t="str">
        <f t="shared" si="52"/>
        <v>-</v>
      </c>
      <c r="BB166" s="60">
        <v>12</v>
      </c>
      <c r="BC166" s="435"/>
      <c r="BD166" s="388"/>
      <c r="BE166" s="389"/>
      <c r="BF166" s="389"/>
      <c r="BG166" s="390"/>
      <c r="BH166" s="29"/>
      <c r="BI166" s="100">
        <f>COUNTIF(AN165:BC167,"○")</f>
        <v>3</v>
      </c>
      <c r="BJ166" s="96">
        <f>COUNTIF(AN165:BC167,"×")</f>
        <v>0</v>
      </c>
      <c r="BK166" s="99">
        <f>(IF((AN165&gt;AP165),1,0))+(IF((AN166&gt;AP166),1,0))+(IF((AN167&gt;AP167),1,0))+(IF((AR165&gt;AT165),1,0))+(IF((AR166&gt;AT166),1,0))+(IF((AR167&gt;AT167),1,0))+(IF((AV165&gt;AX165),1,0))+(IF((AV166&gt;AX166),1,0))+(IF((AV167&gt;AX167),1,0))+(IF((AZ165&gt;BB165),1,0))+(IF((AZ166&gt;BB166),1,0))+(IF((AZ167&gt;BB167),1,0))</f>
        <v>6</v>
      </c>
      <c r="BL166" s="98">
        <f>(IF((AN165&lt;AP165),1,0))+(IF((AN166&lt;AP166),1,0))+(IF((AN167&lt;AP167),1,0))+(IF((AR165&lt;AT165),1,0))+(IF((AR166&lt;AT166),1,0))+(IF((AR167&lt;AT167),1,0))+(IF((AV165&lt;AX165),1,0))+(IF((AV166&lt;AX166),1,0))+(IF((AV167&lt;AX167),1,0))+(IF((AZ165&lt;BB165),1,0))+(IF((AZ166&lt;BB166),1,0))+(IF((AZ167&lt;BB167),1,0))</f>
        <v>1</v>
      </c>
      <c r="BM166" s="97">
        <f>BK166-BL166</f>
        <v>5</v>
      </c>
      <c r="BN166" s="96">
        <f>SUM(AN165:AN167,AR165:AR167,AV165:AV167,AZ165:AZ167)</f>
        <v>108</v>
      </c>
      <c r="BO166" s="96">
        <f>SUM(AP165:AP167,AT165:AT167,AX165:AX167,BB165:BB167)</f>
        <v>83</v>
      </c>
      <c r="BP166" s="95">
        <f>BN166-BO166</f>
        <v>25</v>
      </c>
      <c r="BQ166" s="391">
        <f>(BI166-BJ166)*1000+(BM166)*100+BP166</f>
        <v>3525</v>
      </c>
      <c r="BR166" s="392"/>
    </row>
    <row r="167" spans="3:70" ht="12" customHeight="1" thickBot="1" x14ac:dyDescent="0.2">
      <c r="C167" s="185"/>
      <c r="D167" s="178" t="s">
        <v>350</v>
      </c>
      <c r="E167" s="71">
        <f>IF(K164="","",K164)</f>
        <v>15</v>
      </c>
      <c r="F167" s="52" t="str">
        <f t="shared" si="53"/>
        <v>-</v>
      </c>
      <c r="G167" s="70">
        <f>IF(I164="","",I164)</f>
        <v>12</v>
      </c>
      <c r="H167" s="494" t="str">
        <f>IF(J164="","",J164)</f>
        <v>-</v>
      </c>
      <c r="I167" s="495"/>
      <c r="J167" s="480"/>
      <c r="K167" s="480"/>
      <c r="L167" s="481"/>
      <c r="M167" s="34"/>
      <c r="N167" s="52" t="str">
        <f t="shared" si="49"/>
        <v/>
      </c>
      <c r="O167" s="68"/>
      <c r="P167" s="433"/>
      <c r="Q167" s="34"/>
      <c r="R167" s="69" t="str">
        <f t="shared" si="50"/>
        <v/>
      </c>
      <c r="S167" s="68"/>
      <c r="T167" s="436"/>
      <c r="U167" s="6">
        <f>Z166</f>
        <v>2</v>
      </c>
      <c r="V167" s="7" t="s">
        <v>1</v>
      </c>
      <c r="W167" s="7">
        <f>AA166</f>
        <v>1</v>
      </c>
      <c r="X167" s="8" t="s">
        <v>0</v>
      </c>
      <c r="Y167" s="29"/>
      <c r="Z167" s="94"/>
      <c r="AA167" s="93"/>
      <c r="AB167" s="94"/>
      <c r="AC167" s="93"/>
      <c r="AD167" s="92"/>
      <c r="AE167" s="93"/>
      <c r="AF167" s="93"/>
      <c r="AG167" s="92"/>
      <c r="AH167" s="32"/>
      <c r="AI167" s="101"/>
      <c r="AJ167" s="101"/>
      <c r="AL167" s="185"/>
      <c r="AM167" s="176" t="s">
        <v>175</v>
      </c>
      <c r="AN167" s="71" t="str">
        <f>IF(AT164="","",AT164)</f>
        <v/>
      </c>
      <c r="AO167" s="52" t="str">
        <f t="shared" si="54"/>
        <v/>
      </c>
      <c r="AP167" s="70" t="str">
        <f>IF(AR164="","",AR164)</f>
        <v/>
      </c>
      <c r="AQ167" s="494" t="str">
        <f>IF(AS164="","",AS164)</f>
        <v/>
      </c>
      <c r="AR167" s="495"/>
      <c r="AS167" s="480"/>
      <c r="AT167" s="480"/>
      <c r="AU167" s="481"/>
      <c r="AV167" s="34">
        <v>15</v>
      </c>
      <c r="AW167" s="52" t="str">
        <f t="shared" si="51"/>
        <v>-</v>
      </c>
      <c r="AX167" s="68">
        <v>8</v>
      </c>
      <c r="AY167" s="433"/>
      <c r="AZ167" s="34"/>
      <c r="BA167" s="69" t="str">
        <f t="shared" si="52"/>
        <v/>
      </c>
      <c r="BB167" s="68"/>
      <c r="BC167" s="436"/>
      <c r="BD167" s="6">
        <f>BI166</f>
        <v>3</v>
      </c>
      <c r="BE167" s="7" t="s">
        <v>1</v>
      </c>
      <c r="BF167" s="7">
        <f>BJ166</f>
        <v>0</v>
      </c>
      <c r="BG167" s="8" t="s">
        <v>0</v>
      </c>
      <c r="BH167" s="29"/>
      <c r="BI167" s="94"/>
      <c r="BJ167" s="93"/>
      <c r="BK167" s="94"/>
      <c r="BL167" s="93"/>
      <c r="BM167" s="92"/>
      <c r="BN167" s="93"/>
      <c r="BO167" s="93"/>
      <c r="BP167" s="92"/>
      <c r="BQ167" s="32"/>
      <c r="BR167" s="101"/>
    </row>
    <row r="168" spans="3:70" ht="12" customHeight="1" x14ac:dyDescent="0.15">
      <c r="C168" s="188" t="s">
        <v>139</v>
      </c>
      <c r="D168" s="192" t="s">
        <v>136</v>
      </c>
      <c r="E168" s="54">
        <f>IF(O162="","",O162)</f>
        <v>8</v>
      </c>
      <c r="F168" s="56" t="str">
        <f t="shared" si="53"/>
        <v>-</v>
      </c>
      <c r="G168" s="51">
        <f>IF(M162="","",M162)</f>
        <v>15</v>
      </c>
      <c r="H168" s="393" t="str">
        <f>IF(P162="","",IF(P162="○","×",IF(P162="×","○")))</f>
        <v>×</v>
      </c>
      <c r="I168" s="53">
        <f>IF(O165="","",O165)</f>
        <v>11</v>
      </c>
      <c r="J168" s="52" t="str">
        <f t="shared" ref="J168:J173" si="55">IF(I168="","","-")</f>
        <v>-</v>
      </c>
      <c r="K168" s="51">
        <f>IF(M165="","",M165)</f>
        <v>15</v>
      </c>
      <c r="L168" s="393" t="str">
        <f>IF(P165="","",IF(P165="○","×",IF(P165="×","○")))</f>
        <v>×</v>
      </c>
      <c r="M168" s="446"/>
      <c r="N168" s="447"/>
      <c r="O168" s="447"/>
      <c r="P168" s="463"/>
      <c r="Q168" s="30">
        <v>7</v>
      </c>
      <c r="R168" s="52" t="str">
        <f t="shared" si="50"/>
        <v>-</v>
      </c>
      <c r="S168" s="60">
        <v>15</v>
      </c>
      <c r="T168" s="435" t="str">
        <f>IF(Q168&lt;&gt;"",IF(Q168&gt;S168,IF(Q169&gt;S169,"○",IF(Q170&gt;S170,"○","×")),IF(Q169&gt;S169,IF(Q170&gt;S170,"○","×"),"×")),"")</f>
        <v>×</v>
      </c>
      <c r="U168" s="428">
        <f>RANK(AH169,AH163:AH172)</f>
        <v>4</v>
      </c>
      <c r="V168" s="429"/>
      <c r="W168" s="429"/>
      <c r="X168" s="430"/>
      <c r="Y168" s="29"/>
      <c r="Z168" s="100"/>
      <c r="AA168" s="96"/>
      <c r="AB168" s="100"/>
      <c r="AC168" s="96"/>
      <c r="AD168" s="95"/>
      <c r="AE168" s="96"/>
      <c r="AF168" s="96"/>
      <c r="AG168" s="95"/>
      <c r="AH168" s="32"/>
      <c r="AI168" s="101"/>
      <c r="AJ168" s="101"/>
      <c r="AL168" s="188" t="s">
        <v>245</v>
      </c>
      <c r="AM168" s="189" t="s">
        <v>195</v>
      </c>
      <c r="AN168" s="54">
        <f>IF(AX162="","",AX162)</f>
        <v>15</v>
      </c>
      <c r="AO168" s="56" t="str">
        <f t="shared" si="54"/>
        <v>-</v>
      </c>
      <c r="AP168" s="51">
        <f>IF(AV162="","",AV162)</f>
        <v>5</v>
      </c>
      <c r="AQ168" s="393" t="str">
        <f>IF(AY162="","",IF(AY162="○","×",IF(AY162="×","○")))</f>
        <v>○</v>
      </c>
      <c r="AR168" s="53">
        <f>IF(AX165="","",AX165)</f>
        <v>20</v>
      </c>
      <c r="AS168" s="52" t="str">
        <f t="shared" ref="AS168:AS173" si="56">IF(AR168="","","-")</f>
        <v>-</v>
      </c>
      <c r="AT168" s="51">
        <f>IF(AV165="","",AV165)</f>
        <v>18</v>
      </c>
      <c r="AU168" s="393" t="str">
        <f>IF(AY165="","",IF(AY165="○","×",IF(AY165="×","○")))</f>
        <v>×</v>
      </c>
      <c r="AV168" s="446"/>
      <c r="AW168" s="447"/>
      <c r="AX168" s="447"/>
      <c r="AY168" s="463"/>
      <c r="AZ168" s="30">
        <v>15</v>
      </c>
      <c r="BA168" s="52" t="str">
        <f t="shared" si="52"/>
        <v>-</v>
      </c>
      <c r="BB168" s="60">
        <v>8</v>
      </c>
      <c r="BC168" s="435" t="str">
        <f>IF(AZ168&lt;&gt;"",IF(AZ168&gt;BB168,IF(AZ169&gt;BB169,"○",IF(AZ170&gt;BB170,"○","×")),IF(AZ169&gt;BB169,IF(AZ170&gt;BB170,"○","×"),"×")),"")</f>
        <v>○</v>
      </c>
      <c r="BD168" s="428">
        <f>RANK(BQ169,BQ163:BQ172)</f>
        <v>2</v>
      </c>
      <c r="BE168" s="429"/>
      <c r="BF168" s="429"/>
      <c r="BG168" s="430"/>
      <c r="BH168" s="29"/>
      <c r="BI168" s="100"/>
      <c r="BJ168" s="96"/>
      <c r="BK168" s="100"/>
      <c r="BL168" s="96"/>
      <c r="BM168" s="95"/>
      <c r="BN168" s="96"/>
      <c r="BO168" s="96"/>
      <c r="BP168" s="95"/>
      <c r="BQ168" s="32"/>
      <c r="BR168" s="101"/>
    </row>
    <row r="169" spans="3:70" ht="12" customHeight="1" x14ac:dyDescent="0.15">
      <c r="C169" s="187" t="s">
        <v>137</v>
      </c>
      <c r="D169" s="174" t="s">
        <v>136</v>
      </c>
      <c r="E169" s="54">
        <f>IF(O163="","",O163)</f>
        <v>11</v>
      </c>
      <c r="F169" s="52" t="str">
        <f t="shared" si="53"/>
        <v>-</v>
      </c>
      <c r="G169" s="51">
        <f>IF(M163="","",M163)</f>
        <v>15</v>
      </c>
      <c r="H169" s="394" t="str">
        <f>IF(J166="","",J166)</f>
        <v/>
      </c>
      <c r="I169" s="53">
        <f>IF(O166="","",O166)</f>
        <v>10</v>
      </c>
      <c r="J169" s="52" t="str">
        <f t="shared" si="55"/>
        <v>-</v>
      </c>
      <c r="K169" s="51">
        <f>IF(M166="","",M166)</f>
        <v>15</v>
      </c>
      <c r="L169" s="394" t="str">
        <f>IF(N166="","",N166)</f>
        <v>-</v>
      </c>
      <c r="M169" s="449"/>
      <c r="N169" s="450"/>
      <c r="O169" s="450"/>
      <c r="P169" s="464"/>
      <c r="Q169" s="30">
        <v>7</v>
      </c>
      <c r="R169" s="52" t="str">
        <f t="shared" si="50"/>
        <v>-</v>
      </c>
      <c r="S169" s="60">
        <v>15</v>
      </c>
      <c r="T169" s="435"/>
      <c r="U169" s="388"/>
      <c r="V169" s="389"/>
      <c r="W169" s="389"/>
      <c r="X169" s="390"/>
      <c r="Y169" s="29"/>
      <c r="Z169" s="100">
        <f>COUNTIF(E168:T170,"○")</f>
        <v>0</v>
      </c>
      <c r="AA169" s="96">
        <f>COUNTIF(E168:T170,"×")</f>
        <v>3</v>
      </c>
      <c r="AB169" s="99">
        <f>(IF((E168&gt;G168),1,0))+(IF((E169&gt;G169),1,0))+(IF((E170&gt;G170),1,0))+(IF((I168&gt;K168),1,0))+(IF((I169&gt;K169),1,0))+(IF((I170&gt;K170),1,0))+(IF((M168&gt;O168),1,0))+(IF((M169&gt;O169),1,0))+(IF((M170&gt;O170),1,0))+(IF((Q168&gt;S168),1,0))+(IF((Q169&gt;S169),1,0))+(IF((Q170&gt;S170),1,0))</f>
        <v>0</v>
      </c>
      <c r="AC169" s="98">
        <f>(IF((E168&lt;G168),1,0))+(IF((E169&lt;G169),1,0))+(IF((E170&lt;G170),1,0))+(IF((I168&lt;K168),1,0))+(IF((I169&lt;K169),1,0))+(IF((I170&lt;K170),1,0))+(IF((M168&lt;O168),1,0))+(IF((M169&lt;O169),1,0))+(IF((M170&lt;O170),1,0))+(IF((Q168&lt;S168),1,0))+(IF((Q169&lt;S169),1,0))+(IF((Q170&lt;S170),1,0))</f>
        <v>6</v>
      </c>
      <c r="AD169" s="97">
        <f>AB169-AC169</f>
        <v>-6</v>
      </c>
      <c r="AE169" s="96">
        <f>SUM(E168:E170,I168:I170,M168:M170,Q168:Q170)</f>
        <v>54</v>
      </c>
      <c r="AF169" s="96">
        <f>SUM(G168:G170,K168:K170,O168:O170,S168:S170)</f>
        <v>90</v>
      </c>
      <c r="AG169" s="95">
        <f>AE169-AF169</f>
        <v>-36</v>
      </c>
      <c r="AH169" s="391">
        <f>(Z169-AA169)*1000+(AD169)*100+AG169</f>
        <v>-3636</v>
      </c>
      <c r="AI169" s="392"/>
      <c r="AJ169" s="217"/>
      <c r="AL169" s="187" t="s">
        <v>244</v>
      </c>
      <c r="AM169" s="184" t="s">
        <v>195</v>
      </c>
      <c r="AN169" s="54">
        <f>IF(AX163="","",AX163)</f>
        <v>15</v>
      </c>
      <c r="AO169" s="52" t="str">
        <f t="shared" si="54"/>
        <v>-</v>
      </c>
      <c r="AP169" s="51">
        <f>IF(AV163="","",AV163)</f>
        <v>12</v>
      </c>
      <c r="AQ169" s="394" t="str">
        <f>IF(AS166="","",AS166)</f>
        <v/>
      </c>
      <c r="AR169" s="53">
        <f>IF(AX166="","",AX166)</f>
        <v>13</v>
      </c>
      <c r="AS169" s="52" t="str">
        <f t="shared" si="56"/>
        <v>-</v>
      </c>
      <c r="AT169" s="51">
        <f>IF(AV166="","",AV166)</f>
        <v>15</v>
      </c>
      <c r="AU169" s="394" t="str">
        <f>IF(AW166="","",AW166)</f>
        <v>-</v>
      </c>
      <c r="AV169" s="449"/>
      <c r="AW169" s="450"/>
      <c r="AX169" s="450"/>
      <c r="AY169" s="464"/>
      <c r="AZ169" s="30">
        <v>15</v>
      </c>
      <c r="BA169" s="52" t="str">
        <f t="shared" si="52"/>
        <v>-</v>
      </c>
      <c r="BB169" s="60">
        <v>11</v>
      </c>
      <c r="BC169" s="435"/>
      <c r="BD169" s="388"/>
      <c r="BE169" s="389"/>
      <c r="BF169" s="389"/>
      <c r="BG169" s="390"/>
      <c r="BH169" s="29"/>
      <c r="BI169" s="100">
        <f>COUNTIF(AN168:BC170,"○")</f>
        <v>2</v>
      </c>
      <c r="BJ169" s="96">
        <f>COUNTIF(AN168:BC170,"×")</f>
        <v>1</v>
      </c>
      <c r="BK169" s="99">
        <f>(IF((AN168&gt;AP168),1,0))+(IF((AN169&gt;AP169),1,0))+(IF((AN170&gt;AP170),1,0))+(IF((AR168&gt;AT168),1,0))+(IF((AR169&gt;AT169),1,0))+(IF((AR170&gt;AT170),1,0))+(IF((AV168&gt;AX168),1,0))+(IF((AV169&gt;AX169),1,0))+(IF((AV170&gt;AX170),1,0))+(IF((AZ168&gt;BB168),1,0))+(IF((AZ169&gt;BB169),1,0))+(IF((AZ170&gt;BB170),1,0))</f>
        <v>5</v>
      </c>
      <c r="BL169" s="98">
        <f>(IF((AN168&lt;AP168),1,0))+(IF((AN169&lt;AP169),1,0))+(IF((AN170&lt;AP170),1,0))+(IF((AR168&lt;AT168),1,0))+(IF((AR169&lt;AT169),1,0))+(IF((AR170&lt;AT170),1,0))+(IF((AV168&lt;AX168),1,0))+(IF((AV169&lt;AX169),1,0))+(IF((AV170&lt;AX170),1,0))+(IF((AZ168&lt;BB168),1,0))+(IF((AZ169&lt;BB169),1,0))+(IF((AZ170&lt;BB170),1,0))</f>
        <v>2</v>
      </c>
      <c r="BM169" s="97">
        <f>BK169-BL169</f>
        <v>3</v>
      </c>
      <c r="BN169" s="96">
        <f>SUM(AN168:AN170,AR168:AR170,AV168:AV170,AZ168:AZ170)</f>
        <v>101</v>
      </c>
      <c r="BO169" s="96">
        <f>SUM(AP168:AP170,AT168:AT170,AX168:AX170,BB168:BB170)</f>
        <v>84</v>
      </c>
      <c r="BP169" s="95">
        <f>BN169-BO169</f>
        <v>17</v>
      </c>
      <c r="BQ169" s="391">
        <f>(BI169-BJ169)*1000+(BM169)*100+BP169</f>
        <v>1317</v>
      </c>
      <c r="BR169" s="392"/>
    </row>
    <row r="170" spans="3:70" ht="12" customHeight="1" thickBot="1" x14ac:dyDescent="0.2">
      <c r="C170" s="185"/>
      <c r="D170" s="176" t="s">
        <v>138</v>
      </c>
      <c r="E170" s="71" t="str">
        <f>IF(O164="","",O164)</f>
        <v/>
      </c>
      <c r="F170" s="69" t="str">
        <f t="shared" si="53"/>
        <v/>
      </c>
      <c r="G170" s="70" t="str">
        <f>IF(M164="","",M164)</f>
        <v/>
      </c>
      <c r="H170" s="494" t="str">
        <f>IF(J167="","",J167)</f>
        <v/>
      </c>
      <c r="I170" s="103" t="str">
        <f>IF(O167="","",O167)</f>
        <v/>
      </c>
      <c r="J170" s="52" t="str">
        <f t="shared" si="55"/>
        <v/>
      </c>
      <c r="K170" s="70" t="str">
        <f>IF(M167="","",M167)</f>
        <v/>
      </c>
      <c r="L170" s="494" t="str">
        <f>IF(N167="","",N167)</f>
        <v/>
      </c>
      <c r="M170" s="495"/>
      <c r="N170" s="480"/>
      <c r="O170" s="480"/>
      <c r="P170" s="481"/>
      <c r="Q170" s="34"/>
      <c r="R170" s="52" t="str">
        <f t="shared" si="50"/>
        <v/>
      </c>
      <c r="S170" s="68"/>
      <c r="T170" s="436"/>
      <c r="U170" s="6">
        <f>Z169</f>
        <v>0</v>
      </c>
      <c r="V170" s="7" t="s">
        <v>1</v>
      </c>
      <c r="W170" s="7">
        <f>AA169</f>
        <v>3</v>
      </c>
      <c r="X170" s="8" t="s">
        <v>0</v>
      </c>
      <c r="Y170" s="29"/>
      <c r="Z170" s="100"/>
      <c r="AA170" s="96"/>
      <c r="AB170" s="100"/>
      <c r="AC170" s="96"/>
      <c r="AD170" s="95"/>
      <c r="AE170" s="96"/>
      <c r="AF170" s="96"/>
      <c r="AG170" s="95"/>
      <c r="AH170" s="32"/>
      <c r="AI170" s="101"/>
      <c r="AJ170" s="101"/>
      <c r="AL170" s="185"/>
      <c r="AM170" s="176" t="s">
        <v>183</v>
      </c>
      <c r="AN170" s="71" t="str">
        <f>IF(AX164="","",AX164)</f>
        <v/>
      </c>
      <c r="AO170" s="69" t="str">
        <f t="shared" si="54"/>
        <v/>
      </c>
      <c r="AP170" s="70" t="str">
        <f>IF(AV164="","",AV164)</f>
        <v/>
      </c>
      <c r="AQ170" s="494" t="str">
        <f>IF(AS167="","",AS167)</f>
        <v/>
      </c>
      <c r="AR170" s="103">
        <f>IF(AX167="","",AX167)</f>
        <v>8</v>
      </c>
      <c r="AS170" s="52" t="str">
        <f t="shared" si="56"/>
        <v>-</v>
      </c>
      <c r="AT170" s="70">
        <f>IF(AV167="","",AV167)</f>
        <v>15</v>
      </c>
      <c r="AU170" s="494" t="str">
        <f>IF(AW167="","",AW167)</f>
        <v>-</v>
      </c>
      <c r="AV170" s="495"/>
      <c r="AW170" s="480"/>
      <c r="AX170" s="480"/>
      <c r="AY170" s="481"/>
      <c r="AZ170" s="34"/>
      <c r="BA170" s="52" t="str">
        <f t="shared" si="52"/>
        <v/>
      </c>
      <c r="BB170" s="68"/>
      <c r="BC170" s="436"/>
      <c r="BD170" s="6">
        <f>BI169</f>
        <v>2</v>
      </c>
      <c r="BE170" s="7" t="s">
        <v>1</v>
      </c>
      <c r="BF170" s="7">
        <f>BJ169</f>
        <v>1</v>
      </c>
      <c r="BG170" s="8" t="s">
        <v>0</v>
      </c>
      <c r="BH170" s="29"/>
      <c r="BI170" s="100"/>
      <c r="BJ170" s="96"/>
      <c r="BK170" s="100"/>
      <c r="BL170" s="96"/>
      <c r="BM170" s="95"/>
      <c r="BN170" s="96"/>
      <c r="BO170" s="96"/>
      <c r="BP170" s="95"/>
      <c r="BQ170" s="32"/>
      <c r="BR170" s="101"/>
    </row>
    <row r="171" spans="3:70" ht="12" customHeight="1" x14ac:dyDescent="0.15">
      <c r="C171" s="187" t="s">
        <v>232</v>
      </c>
      <c r="D171" s="174" t="s">
        <v>231</v>
      </c>
      <c r="E171" s="54">
        <f>IF(S162="","",S162)</f>
        <v>15</v>
      </c>
      <c r="F171" s="52" t="str">
        <f t="shared" si="53"/>
        <v>-</v>
      </c>
      <c r="G171" s="51">
        <f>IF(Q162="","",Q162)</f>
        <v>8</v>
      </c>
      <c r="H171" s="393" t="str">
        <f>IF(T162="","",IF(T162="○","×",IF(T162="×","○")))</f>
        <v>○</v>
      </c>
      <c r="I171" s="53">
        <f>IF(S165="","",S165)</f>
        <v>15</v>
      </c>
      <c r="J171" s="56" t="str">
        <f t="shared" si="55"/>
        <v>-</v>
      </c>
      <c r="K171" s="51">
        <f>IF(Q165="","",Q165)</f>
        <v>12</v>
      </c>
      <c r="L171" s="393" t="str">
        <f>IF(T165="","",IF(T165="○","×",IF(T165="×","○")))</f>
        <v>○</v>
      </c>
      <c r="M171" s="57">
        <f>IF(S168="","",S168)</f>
        <v>15</v>
      </c>
      <c r="N171" s="52" t="str">
        <f>IF(M171="","","-")</f>
        <v>-</v>
      </c>
      <c r="O171" s="55">
        <f>IF(Q168="","",Q168)</f>
        <v>7</v>
      </c>
      <c r="P171" s="393" t="str">
        <f>IF(T168="","",IF(T168="○","×",IF(T168="×","○")))</f>
        <v>○</v>
      </c>
      <c r="Q171" s="446"/>
      <c r="R171" s="447"/>
      <c r="S171" s="447"/>
      <c r="T171" s="448"/>
      <c r="U171" s="428">
        <f>RANK(AH172,AH163:AH172)</f>
        <v>1</v>
      </c>
      <c r="V171" s="429"/>
      <c r="W171" s="429"/>
      <c r="X171" s="430"/>
      <c r="Y171" s="29"/>
      <c r="Z171" s="79"/>
      <c r="AA171" s="78"/>
      <c r="AB171" s="79"/>
      <c r="AC171" s="78"/>
      <c r="AD171" s="102"/>
      <c r="AE171" s="78"/>
      <c r="AF171" s="78"/>
      <c r="AG171" s="102"/>
      <c r="AH171" s="32"/>
      <c r="AI171" s="101"/>
      <c r="AJ171" s="101"/>
      <c r="AL171" s="187" t="s">
        <v>161</v>
      </c>
      <c r="AM171" s="184" t="s">
        <v>158</v>
      </c>
      <c r="AN171" s="54">
        <f>IF(BB162="","",BB162)</f>
        <v>17</v>
      </c>
      <c r="AO171" s="52" t="str">
        <f t="shared" si="54"/>
        <v>-</v>
      </c>
      <c r="AP171" s="51">
        <f>IF(AZ162="","",AZ162)</f>
        <v>19</v>
      </c>
      <c r="AQ171" s="393" t="str">
        <f>IF(BC162="","",IF(BC162="○","×",IF(BC162="×","○")))</f>
        <v>×</v>
      </c>
      <c r="AR171" s="53">
        <f>IF(BB165="","",BB165)</f>
        <v>11</v>
      </c>
      <c r="AS171" s="56" t="str">
        <f t="shared" si="56"/>
        <v>-</v>
      </c>
      <c r="AT171" s="51">
        <f>IF(AZ165="","",AZ165)</f>
        <v>15</v>
      </c>
      <c r="AU171" s="393" t="str">
        <f>IF(BC165="","",IF(BC165="○","×",IF(BC165="×","○")))</f>
        <v>×</v>
      </c>
      <c r="AV171" s="57">
        <f>IF(BB168="","",BB168)</f>
        <v>8</v>
      </c>
      <c r="AW171" s="52" t="str">
        <f>IF(AV171="","","-")</f>
        <v>-</v>
      </c>
      <c r="AX171" s="55">
        <f>IF(AZ168="","",AZ168)</f>
        <v>15</v>
      </c>
      <c r="AY171" s="393" t="str">
        <f>IF(BC168="","",IF(BC168="○","×",IF(BC168="×","○")))</f>
        <v>×</v>
      </c>
      <c r="AZ171" s="446"/>
      <c r="BA171" s="447"/>
      <c r="BB171" s="447"/>
      <c r="BC171" s="448"/>
      <c r="BD171" s="428">
        <f>RANK(BQ172,BQ163:BQ172)</f>
        <v>4</v>
      </c>
      <c r="BE171" s="429"/>
      <c r="BF171" s="429"/>
      <c r="BG171" s="430"/>
      <c r="BH171" s="29"/>
      <c r="BI171" s="79"/>
      <c r="BJ171" s="78"/>
      <c r="BK171" s="79"/>
      <c r="BL171" s="78"/>
      <c r="BM171" s="102"/>
      <c r="BN171" s="78"/>
      <c r="BO171" s="78"/>
      <c r="BP171" s="102"/>
      <c r="BQ171" s="32"/>
      <c r="BR171" s="101"/>
    </row>
    <row r="172" spans="3:70" ht="12" customHeight="1" x14ac:dyDescent="0.15">
      <c r="C172" s="187" t="s">
        <v>228</v>
      </c>
      <c r="D172" s="174" t="s">
        <v>227</v>
      </c>
      <c r="E172" s="54">
        <f>IF(S163="","",S163)</f>
        <v>15</v>
      </c>
      <c r="F172" s="52" t="str">
        <f t="shared" si="53"/>
        <v>-</v>
      </c>
      <c r="G172" s="51">
        <f>IF(Q163="","",Q163)</f>
        <v>11</v>
      </c>
      <c r="H172" s="394" t="str">
        <f>IF(J169="","",J169)</f>
        <v>-</v>
      </c>
      <c r="I172" s="53">
        <f>IF(S166="","",S166)</f>
        <v>15</v>
      </c>
      <c r="J172" s="52" t="str">
        <f t="shared" si="55"/>
        <v>-</v>
      </c>
      <c r="K172" s="51">
        <f>IF(Q166="","",Q166)</f>
        <v>4</v>
      </c>
      <c r="L172" s="394" t="str">
        <f>IF(N169="","",N169)</f>
        <v/>
      </c>
      <c r="M172" s="53">
        <f>IF(S169="","",S169)</f>
        <v>15</v>
      </c>
      <c r="N172" s="52" t="str">
        <f>IF(M172="","","-")</f>
        <v>-</v>
      </c>
      <c r="O172" s="51">
        <f>IF(Q169="","",Q169)</f>
        <v>7</v>
      </c>
      <c r="P172" s="394" t="str">
        <f>IF(R169="","",R169)</f>
        <v>-</v>
      </c>
      <c r="Q172" s="449"/>
      <c r="R172" s="450"/>
      <c r="S172" s="450"/>
      <c r="T172" s="451"/>
      <c r="U172" s="388"/>
      <c r="V172" s="389"/>
      <c r="W172" s="389"/>
      <c r="X172" s="390"/>
      <c r="Y172" s="29"/>
      <c r="Z172" s="100">
        <f>COUNTIF(E171:T173,"○")</f>
        <v>3</v>
      </c>
      <c r="AA172" s="96">
        <f>COUNTIF(E171:T173,"×")</f>
        <v>0</v>
      </c>
      <c r="AB172" s="99">
        <f>(IF((E171&gt;G171),1,0))+(IF((E172&gt;G172),1,0))+(IF((E173&gt;G173),1,0))+(IF((I171&gt;K171),1,0))+(IF((I172&gt;K172),1,0))+(IF((I173&gt;K173),1,0))+(IF((M171&gt;O171),1,0))+(IF((M172&gt;O172),1,0))+(IF((M173&gt;O173),1,0))+(IF((Q171&gt;S171),1,0))+(IF((Q172&gt;S172),1,0))+(IF((Q173&gt;S173),1,0))</f>
        <v>6</v>
      </c>
      <c r="AC172" s="98">
        <f>(IF((E171&lt;G171),1,0))+(IF((E172&lt;G172),1,0))+(IF((E173&lt;G173),1,0))+(IF((I171&lt;K171),1,0))+(IF((I172&lt;K172),1,0))+(IF((I173&lt;K173),1,0))+(IF((M171&lt;O171),1,0))+(IF((M172&lt;O172),1,0))+(IF((M173&lt;O173),1,0))+(IF((Q171&lt;S171),1,0))+(IF((Q172&lt;S172),1,0))+(IF((Q173&lt;S173),1,0))</f>
        <v>0</v>
      </c>
      <c r="AD172" s="97">
        <f>AB172-AC172</f>
        <v>6</v>
      </c>
      <c r="AE172" s="96">
        <f>SUM(E171:E173,I171:I173,M171:M173,Q171:Q173)</f>
        <v>90</v>
      </c>
      <c r="AF172" s="96">
        <f>SUM(G171:G173,K171:K173,O171:O173,S171:S173)</f>
        <v>49</v>
      </c>
      <c r="AG172" s="95">
        <f>AE172-AF172</f>
        <v>41</v>
      </c>
      <c r="AH172" s="391">
        <f>(Z172-AA172)*1000+(AD172)*100+AG172</f>
        <v>3641</v>
      </c>
      <c r="AI172" s="392"/>
      <c r="AJ172" s="217"/>
      <c r="AL172" s="187" t="s">
        <v>160</v>
      </c>
      <c r="AM172" s="184" t="s">
        <v>156</v>
      </c>
      <c r="AN172" s="54">
        <f>IF(BB163="","",BB163)</f>
        <v>12</v>
      </c>
      <c r="AO172" s="52" t="str">
        <f t="shared" si="54"/>
        <v>-</v>
      </c>
      <c r="AP172" s="51">
        <f>IF(AZ163="","",AZ163)</f>
        <v>15</v>
      </c>
      <c r="AQ172" s="394" t="str">
        <f>IF(AS169="","",AS169)</f>
        <v>-</v>
      </c>
      <c r="AR172" s="53">
        <f>IF(BB166="","",BB166)</f>
        <v>12</v>
      </c>
      <c r="AS172" s="52" t="str">
        <f t="shared" si="56"/>
        <v>-</v>
      </c>
      <c r="AT172" s="51">
        <f>IF(AZ166="","",AZ166)</f>
        <v>15</v>
      </c>
      <c r="AU172" s="394" t="str">
        <f>IF(AW169="","",AW169)</f>
        <v/>
      </c>
      <c r="AV172" s="53">
        <f>IF(BB169="","",BB169)</f>
        <v>11</v>
      </c>
      <c r="AW172" s="52" t="str">
        <f>IF(AV172="","","-")</f>
        <v>-</v>
      </c>
      <c r="AX172" s="51">
        <f>IF(AZ169="","",AZ169)</f>
        <v>15</v>
      </c>
      <c r="AY172" s="394" t="str">
        <f>IF(BA169="","",BA169)</f>
        <v>-</v>
      </c>
      <c r="AZ172" s="449"/>
      <c r="BA172" s="450"/>
      <c r="BB172" s="450"/>
      <c r="BC172" s="451"/>
      <c r="BD172" s="388"/>
      <c r="BE172" s="389"/>
      <c r="BF172" s="389"/>
      <c r="BG172" s="390"/>
      <c r="BH172" s="29"/>
      <c r="BI172" s="100">
        <f>COUNTIF(AN171:BC173,"○")</f>
        <v>0</v>
      </c>
      <c r="BJ172" s="96">
        <f>COUNTIF(AN171:BC173,"×")</f>
        <v>3</v>
      </c>
      <c r="BK172" s="99">
        <f>(IF((AN171&gt;AP171),1,0))+(IF((AN172&gt;AP172),1,0))+(IF((AN173&gt;AP173),1,0))+(IF((AR171&gt;AT171),1,0))+(IF((AR172&gt;AT172),1,0))+(IF((AR173&gt;AT173),1,0))+(IF((AV171&gt;AX171),1,0))+(IF((AV172&gt;AX172),1,0))+(IF((AV173&gt;AX173),1,0))+(IF((AZ171&gt;BB171),1,0))+(IF((AZ172&gt;BB172),1,0))+(IF((AZ173&gt;BB173),1,0))</f>
        <v>0</v>
      </c>
      <c r="BL172" s="98">
        <f>(IF((AN171&lt;AP171),1,0))+(IF((AN172&lt;AP172),1,0))+(IF((AN173&lt;AP173),1,0))+(IF((AR171&lt;AT171),1,0))+(IF((AR172&lt;AT172),1,0))+(IF((AR173&lt;AT173),1,0))+(IF((AV171&lt;AX171),1,0))+(IF((AV172&lt;AX172),1,0))+(IF((AV173&lt;AX173),1,0))+(IF((AZ171&lt;BB171),1,0))+(IF((AZ172&lt;BB172),1,0))+(IF((AZ173&lt;BB173),1,0))</f>
        <v>6</v>
      </c>
      <c r="BM172" s="97">
        <f>BK172-BL172</f>
        <v>-6</v>
      </c>
      <c r="BN172" s="96">
        <f>SUM(AN171:AN173,AR171:AR173,AV171:AV173,AZ171:AZ173)</f>
        <v>71</v>
      </c>
      <c r="BO172" s="96">
        <f>SUM(AP171:AP173,AT171:AT173,AX171:AX173,BB171:BB173)</f>
        <v>94</v>
      </c>
      <c r="BP172" s="95">
        <f>BN172-BO172</f>
        <v>-23</v>
      </c>
      <c r="BQ172" s="391">
        <f>(BI172-BJ172)*1000+(BM172)*100+BP172</f>
        <v>-3623</v>
      </c>
      <c r="BR172" s="392"/>
    </row>
    <row r="173" spans="3:70" ht="12" customHeight="1" thickBot="1" x14ac:dyDescent="0.2">
      <c r="C173" s="190"/>
      <c r="D173" s="182" t="s">
        <v>230</v>
      </c>
      <c r="E173" s="44" t="str">
        <f>IF(S164="","",S164)</f>
        <v/>
      </c>
      <c r="F173" s="42" t="str">
        <f t="shared" si="53"/>
        <v/>
      </c>
      <c r="G173" s="41" t="str">
        <f>IF(Q164="","",Q164)</f>
        <v/>
      </c>
      <c r="H173" s="395" t="str">
        <f>IF(J170="","",J170)</f>
        <v/>
      </c>
      <c r="I173" s="43" t="str">
        <f>IF(S167="","",S167)</f>
        <v/>
      </c>
      <c r="J173" s="42" t="str">
        <f t="shared" si="55"/>
        <v/>
      </c>
      <c r="K173" s="41" t="str">
        <f>IF(Q167="","",Q167)</f>
        <v/>
      </c>
      <c r="L173" s="395" t="str">
        <f>IF(N170="","",N170)</f>
        <v/>
      </c>
      <c r="M173" s="43" t="str">
        <f>IF(S170="","",S170)</f>
        <v/>
      </c>
      <c r="N173" s="42" t="str">
        <f>IF(M173="","","-")</f>
        <v/>
      </c>
      <c r="O173" s="41" t="str">
        <f>IF(Q170="","",Q170)</f>
        <v/>
      </c>
      <c r="P173" s="395" t="str">
        <f>IF(R170="","",R170)</f>
        <v/>
      </c>
      <c r="Q173" s="452"/>
      <c r="R173" s="453"/>
      <c r="S173" s="453"/>
      <c r="T173" s="454"/>
      <c r="U173" s="9">
        <f>Z172</f>
        <v>3</v>
      </c>
      <c r="V173" s="10" t="s">
        <v>1</v>
      </c>
      <c r="W173" s="10">
        <f>AA172</f>
        <v>0</v>
      </c>
      <c r="X173" s="11" t="s">
        <v>0</v>
      </c>
      <c r="Y173" s="29"/>
      <c r="Z173" s="94"/>
      <c r="AA173" s="93"/>
      <c r="AB173" s="94"/>
      <c r="AC173" s="93"/>
      <c r="AD173" s="92"/>
      <c r="AE173" s="93"/>
      <c r="AF173" s="93"/>
      <c r="AG173" s="92"/>
      <c r="AH173" s="80"/>
      <c r="AI173" s="91"/>
      <c r="AJ173" s="91"/>
      <c r="AL173" s="190"/>
      <c r="AM173" s="191" t="s">
        <v>350</v>
      </c>
      <c r="AN173" s="44" t="str">
        <f>IF(BB164="","",BB164)</f>
        <v/>
      </c>
      <c r="AO173" s="42" t="str">
        <f t="shared" si="54"/>
        <v/>
      </c>
      <c r="AP173" s="41" t="str">
        <f>IF(AZ164="","",AZ164)</f>
        <v/>
      </c>
      <c r="AQ173" s="395" t="str">
        <f>IF(AS170="","",AS170)</f>
        <v>-</v>
      </c>
      <c r="AR173" s="43" t="str">
        <f>IF(BB167="","",BB167)</f>
        <v/>
      </c>
      <c r="AS173" s="42" t="str">
        <f t="shared" si="56"/>
        <v/>
      </c>
      <c r="AT173" s="41" t="str">
        <f>IF(AZ167="","",AZ167)</f>
        <v/>
      </c>
      <c r="AU173" s="395" t="str">
        <f>IF(AW170="","",AW170)</f>
        <v/>
      </c>
      <c r="AV173" s="43" t="str">
        <f>IF(BB170="","",BB170)</f>
        <v/>
      </c>
      <c r="AW173" s="42" t="str">
        <f>IF(AV173="","","-")</f>
        <v/>
      </c>
      <c r="AX173" s="41" t="str">
        <f>IF(AZ170="","",AZ170)</f>
        <v/>
      </c>
      <c r="AY173" s="395" t="str">
        <f>IF(BA170="","",BA170)</f>
        <v/>
      </c>
      <c r="AZ173" s="452"/>
      <c r="BA173" s="453"/>
      <c r="BB173" s="453"/>
      <c r="BC173" s="454"/>
      <c r="BD173" s="9">
        <f>BI172</f>
        <v>0</v>
      </c>
      <c r="BE173" s="10" t="s">
        <v>1</v>
      </c>
      <c r="BF173" s="10">
        <f>BJ172</f>
        <v>3</v>
      </c>
      <c r="BG173" s="11" t="s">
        <v>0</v>
      </c>
      <c r="BH173" s="29"/>
      <c r="BI173" s="94"/>
      <c r="BJ173" s="93"/>
      <c r="BK173" s="94"/>
      <c r="BL173" s="93"/>
      <c r="BM173" s="92"/>
      <c r="BN173" s="93"/>
      <c r="BO173" s="93"/>
      <c r="BP173" s="92"/>
      <c r="BQ173" s="80"/>
      <c r="BR173" s="91"/>
    </row>
    <row r="174" spans="3:70" ht="12" customHeight="1" thickBot="1" x14ac:dyDescent="0.25">
      <c r="C174" s="112"/>
      <c r="D174" s="135"/>
      <c r="E174" s="160"/>
      <c r="F174" s="161"/>
      <c r="G174" s="160"/>
      <c r="H174" s="160"/>
      <c r="I174" s="160"/>
      <c r="J174" s="161"/>
      <c r="K174" s="160"/>
      <c r="L174" s="160"/>
      <c r="M174" s="160"/>
      <c r="N174" s="161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12"/>
      <c r="AM174" s="135"/>
      <c r="AN174" s="160"/>
      <c r="AO174" s="161"/>
      <c r="AP174" s="160"/>
      <c r="AQ174" s="160"/>
      <c r="AR174" s="160"/>
      <c r="AS174" s="161"/>
      <c r="AT174" s="160"/>
      <c r="AU174" s="160"/>
      <c r="AV174" s="160"/>
      <c r="AW174" s="161"/>
      <c r="AX174" s="160"/>
      <c r="AY174" s="160"/>
      <c r="AZ174" s="160"/>
      <c r="BA174" s="160"/>
      <c r="BB174" s="160"/>
      <c r="BC174" s="160"/>
      <c r="BD174" s="137"/>
      <c r="BE174" s="137"/>
      <c r="BF174" s="137"/>
      <c r="BG174" s="137"/>
    </row>
    <row r="175" spans="3:70" ht="12" customHeight="1" x14ac:dyDescent="0.15">
      <c r="C175" s="496" t="s">
        <v>117</v>
      </c>
      <c r="D175" s="497"/>
      <c r="E175" s="455" t="str">
        <f>C177</f>
        <v>秋山和樹</v>
      </c>
      <c r="F175" s="421"/>
      <c r="G175" s="421"/>
      <c r="H175" s="422"/>
      <c r="I175" s="420" t="str">
        <f>C180</f>
        <v>船津丸拓磨</v>
      </c>
      <c r="J175" s="421"/>
      <c r="K175" s="421"/>
      <c r="L175" s="422"/>
      <c r="M175" s="420" t="str">
        <f>C183</f>
        <v>石川竜郎</v>
      </c>
      <c r="N175" s="421"/>
      <c r="O175" s="421"/>
      <c r="P175" s="422"/>
      <c r="Q175" s="420" t="str">
        <f>C186</f>
        <v>宮崎淳一</v>
      </c>
      <c r="R175" s="421"/>
      <c r="S175" s="421"/>
      <c r="T175" s="423"/>
      <c r="U175" s="443" t="s">
        <v>3</v>
      </c>
      <c r="V175" s="444"/>
      <c r="W175" s="444"/>
      <c r="X175" s="445"/>
      <c r="Y175" s="29"/>
      <c r="Z175" s="411" t="s">
        <v>17</v>
      </c>
      <c r="AA175" s="413"/>
      <c r="AB175" s="411" t="s">
        <v>16</v>
      </c>
      <c r="AC175" s="412"/>
      <c r="AD175" s="413"/>
      <c r="AE175" s="414" t="s">
        <v>15</v>
      </c>
      <c r="AF175" s="415"/>
      <c r="AG175" s="416"/>
      <c r="AH175" s="29"/>
      <c r="AI175" s="29"/>
      <c r="AJ175" s="29"/>
      <c r="AK175" s="118"/>
    </row>
    <row r="176" spans="3:70" ht="12" customHeight="1" thickBot="1" x14ac:dyDescent="0.2">
      <c r="C176" s="498"/>
      <c r="D176" s="499"/>
      <c r="E176" s="489" t="str">
        <f>C178</f>
        <v>谷本優花</v>
      </c>
      <c r="F176" s="425"/>
      <c r="G176" s="425"/>
      <c r="H176" s="426"/>
      <c r="I176" s="424" t="str">
        <f>C181</f>
        <v>三並麻衣子</v>
      </c>
      <c r="J176" s="425"/>
      <c r="K176" s="425"/>
      <c r="L176" s="426"/>
      <c r="M176" s="424" t="str">
        <f>C184</f>
        <v>薦田あかね</v>
      </c>
      <c r="N176" s="425"/>
      <c r="O176" s="425"/>
      <c r="P176" s="426"/>
      <c r="Q176" s="424" t="str">
        <f>C187</f>
        <v>野間由紀子</v>
      </c>
      <c r="R176" s="425"/>
      <c r="S176" s="425"/>
      <c r="T176" s="427"/>
      <c r="U176" s="440" t="s">
        <v>2</v>
      </c>
      <c r="V176" s="441"/>
      <c r="W176" s="441"/>
      <c r="X176" s="442"/>
      <c r="Y176" s="29"/>
      <c r="Z176" s="77" t="s">
        <v>14</v>
      </c>
      <c r="AA176" s="76" t="s">
        <v>0</v>
      </c>
      <c r="AB176" s="77" t="s">
        <v>18</v>
      </c>
      <c r="AC176" s="76" t="s">
        <v>13</v>
      </c>
      <c r="AD176" s="75" t="s">
        <v>12</v>
      </c>
      <c r="AE176" s="76" t="s">
        <v>18</v>
      </c>
      <c r="AF176" s="76" t="s">
        <v>13</v>
      </c>
      <c r="AG176" s="75" t="s">
        <v>12</v>
      </c>
      <c r="AH176" s="29"/>
      <c r="AI176" s="29"/>
      <c r="AJ176" s="29"/>
      <c r="AK176" s="118"/>
    </row>
    <row r="177" spans="3:37" ht="12" customHeight="1" x14ac:dyDescent="0.15">
      <c r="C177" s="183" t="s">
        <v>123</v>
      </c>
      <c r="D177" s="174" t="s">
        <v>63</v>
      </c>
      <c r="E177" s="475"/>
      <c r="F177" s="476"/>
      <c r="G177" s="476"/>
      <c r="H177" s="477"/>
      <c r="I177" s="105">
        <v>15</v>
      </c>
      <c r="J177" s="52" t="str">
        <f>IF(I177="","","-")</f>
        <v>-</v>
      </c>
      <c r="K177" s="60">
        <v>9</v>
      </c>
      <c r="L177" s="438" t="str">
        <f>IF(I177&lt;&gt;"",IF(I177&gt;K177,IF(I178&gt;K178,"○",IF(I179&gt;K179,"○","×")),IF(I178&gt;K178,IF(I179&gt;K179,"○","×"),"×")),"")</f>
        <v>○</v>
      </c>
      <c r="M177" s="30">
        <v>15</v>
      </c>
      <c r="N177" s="74" t="str">
        <f t="shared" ref="N177:N182" si="57">IF(M177="","","-")</f>
        <v>-</v>
      </c>
      <c r="O177" s="73">
        <v>13</v>
      </c>
      <c r="P177" s="438" t="str">
        <f>IF(M177&lt;&gt;"",IF(M177&gt;O177,IF(M178&gt;O178,"○",IF(M179&gt;O179,"○","×")),IF(M178&gt;O178,IF(M179&gt;O179,"○","×"),"×")),"")</f>
        <v>○</v>
      </c>
      <c r="Q177" s="104">
        <v>15</v>
      </c>
      <c r="R177" s="74" t="str">
        <f t="shared" ref="R177:R185" si="58">IF(Q177="","","-")</f>
        <v>-</v>
      </c>
      <c r="S177" s="60">
        <v>13</v>
      </c>
      <c r="T177" s="439" t="str">
        <f>IF(Q177&lt;&gt;"",IF(Q177&gt;S177,IF(Q178&gt;S178,"○",IF(Q179&gt;S179,"○","×")),IF(Q178&gt;S178,IF(Q179&gt;S179,"○","×"),"×")),"")</f>
        <v>○</v>
      </c>
      <c r="U177" s="428">
        <f>RANK(AH178,AH178:AH187)</f>
        <v>1</v>
      </c>
      <c r="V177" s="429"/>
      <c r="W177" s="429"/>
      <c r="X177" s="430"/>
      <c r="Y177" s="29"/>
      <c r="Z177" s="100"/>
      <c r="AA177" s="96"/>
      <c r="AB177" s="79"/>
      <c r="AC177" s="78"/>
      <c r="AD177" s="102"/>
      <c r="AE177" s="96"/>
      <c r="AF177" s="96"/>
      <c r="AG177" s="95"/>
      <c r="AH177" s="29"/>
      <c r="AI177" s="29"/>
      <c r="AJ177" s="29"/>
      <c r="AK177" s="157"/>
    </row>
    <row r="178" spans="3:37" ht="12" customHeight="1" x14ac:dyDescent="0.15">
      <c r="C178" s="183" t="s">
        <v>122</v>
      </c>
      <c r="D178" s="174" t="s">
        <v>63</v>
      </c>
      <c r="E178" s="478"/>
      <c r="F178" s="450"/>
      <c r="G178" s="450"/>
      <c r="H178" s="464"/>
      <c r="I178" s="30">
        <v>15</v>
      </c>
      <c r="J178" s="52" t="str">
        <f>IF(I178="","","-")</f>
        <v>-</v>
      </c>
      <c r="K178" s="72">
        <v>7</v>
      </c>
      <c r="L178" s="432"/>
      <c r="M178" s="30">
        <v>15</v>
      </c>
      <c r="N178" s="52" t="str">
        <f t="shared" si="57"/>
        <v>-</v>
      </c>
      <c r="O178" s="60">
        <v>13</v>
      </c>
      <c r="P178" s="432"/>
      <c r="Q178" s="30">
        <v>15</v>
      </c>
      <c r="R178" s="52" t="str">
        <f t="shared" si="58"/>
        <v>-</v>
      </c>
      <c r="S178" s="60">
        <v>11</v>
      </c>
      <c r="T178" s="435"/>
      <c r="U178" s="388"/>
      <c r="V178" s="389"/>
      <c r="W178" s="389"/>
      <c r="X178" s="390"/>
      <c r="Y178" s="29"/>
      <c r="Z178" s="100">
        <f>COUNTIF(E177:T179,"○")</f>
        <v>3</v>
      </c>
      <c r="AA178" s="96">
        <f>COUNTIF(E177:T179,"×")</f>
        <v>0</v>
      </c>
      <c r="AB178" s="99">
        <f>(IF((E177&gt;G177),1,0))+(IF((E178&gt;G178),1,0))+(IF((E179&gt;G179),1,0))+(IF((I177&gt;K177),1,0))+(IF((I178&gt;K178),1,0))+(IF((I179&gt;K179),1,0))+(IF((M177&gt;O177),1,0))+(IF((M178&gt;O178),1,0))+(IF((M179&gt;O179),1,0))+(IF((Q177&gt;S177),1,0))+(IF((Q178&gt;S178),1,0))+(IF((Q179&gt;S179),1,0))</f>
        <v>6</v>
      </c>
      <c r="AC178" s="98">
        <f>(IF((E177&lt;G177),1,0))+(IF((E178&lt;G178),1,0))+(IF((E179&lt;G179),1,0))+(IF((I177&lt;K177),1,0))+(IF((I178&lt;K178),1,0))+(IF((I179&lt;K179),1,0))+(IF((M177&lt;O177),1,0))+(IF((M178&lt;O178),1,0))+(IF((M179&lt;O179),1,0))+(IF((Q177&lt;S177),1,0))+(IF((Q178&lt;S178),1,0))+(IF((Q179&lt;S179),1,0))</f>
        <v>0</v>
      </c>
      <c r="AD178" s="97">
        <f>AB178-AC178</f>
        <v>6</v>
      </c>
      <c r="AE178" s="96">
        <f>SUM(E177:E179,I177:I179,M177:M179,Q177:Q179)</f>
        <v>90</v>
      </c>
      <c r="AF178" s="96">
        <f>SUM(G177:G179,K177:K179,O177:O179,S177:S179)</f>
        <v>66</v>
      </c>
      <c r="AG178" s="95">
        <f>AE178-AF178</f>
        <v>24</v>
      </c>
      <c r="AH178" s="391">
        <f>(Z178-AA178)*1000+(AD178)*100+AG178</f>
        <v>3624</v>
      </c>
      <c r="AI178" s="392"/>
      <c r="AJ178" s="217"/>
      <c r="AK178" s="157"/>
    </row>
    <row r="179" spans="3:37" ht="12" customHeight="1" thickBot="1" x14ac:dyDescent="0.2">
      <c r="C179" s="185"/>
      <c r="D179" s="176" t="s">
        <v>57</v>
      </c>
      <c r="E179" s="479"/>
      <c r="F179" s="480"/>
      <c r="G179" s="480"/>
      <c r="H179" s="481"/>
      <c r="I179" s="34"/>
      <c r="J179" s="52" t="str">
        <f>IF(I179="","","-")</f>
        <v/>
      </c>
      <c r="K179" s="68"/>
      <c r="L179" s="433"/>
      <c r="M179" s="34"/>
      <c r="N179" s="69" t="str">
        <f t="shared" si="57"/>
        <v/>
      </c>
      <c r="O179" s="68"/>
      <c r="P179" s="432"/>
      <c r="Q179" s="34"/>
      <c r="R179" s="69" t="str">
        <f t="shared" si="58"/>
        <v/>
      </c>
      <c r="S179" s="68"/>
      <c r="T179" s="435"/>
      <c r="U179" s="6">
        <f>Z178</f>
        <v>3</v>
      </c>
      <c r="V179" s="7" t="s">
        <v>1</v>
      </c>
      <c r="W179" s="7">
        <f>AA178</f>
        <v>0</v>
      </c>
      <c r="X179" s="8" t="s">
        <v>0</v>
      </c>
      <c r="Y179" s="29"/>
      <c r="Z179" s="100"/>
      <c r="AA179" s="96"/>
      <c r="AB179" s="100"/>
      <c r="AC179" s="96"/>
      <c r="AD179" s="95"/>
      <c r="AE179" s="96"/>
      <c r="AF179" s="96"/>
      <c r="AG179" s="95"/>
      <c r="AH179" s="32"/>
      <c r="AI179" s="101"/>
      <c r="AJ179" s="101"/>
      <c r="AK179" s="137"/>
    </row>
    <row r="180" spans="3:37" ht="12" customHeight="1" x14ac:dyDescent="0.15">
      <c r="C180" s="186" t="s">
        <v>295</v>
      </c>
      <c r="D180" s="174" t="s">
        <v>341</v>
      </c>
      <c r="E180" s="54">
        <f>IF(K177="","",K177)</f>
        <v>9</v>
      </c>
      <c r="F180" s="52" t="str">
        <f t="shared" ref="F180:F188" si="59">IF(E180="","","-")</f>
        <v>-</v>
      </c>
      <c r="G180" s="51">
        <f>IF(I177="","",I177)</f>
        <v>15</v>
      </c>
      <c r="H180" s="393" t="str">
        <f>IF(L177="","",IF(L177="○","×",IF(L177="×","○")))</f>
        <v>×</v>
      </c>
      <c r="I180" s="446"/>
      <c r="J180" s="447"/>
      <c r="K180" s="447"/>
      <c r="L180" s="463"/>
      <c r="M180" s="30">
        <v>10</v>
      </c>
      <c r="N180" s="52" t="str">
        <f t="shared" si="57"/>
        <v>-</v>
      </c>
      <c r="O180" s="60">
        <v>15</v>
      </c>
      <c r="P180" s="437" t="str">
        <f>IF(M180&lt;&gt;"",IF(M180&gt;O180,IF(M181&gt;O181,"○",IF(M182&gt;O182,"○","×")),IF(M181&gt;O181,IF(M182&gt;O182,"○","×"),"×")),"")</f>
        <v>○</v>
      </c>
      <c r="Q180" s="30">
        <v>15</v>
      </c>
      <c r="R180" s="52" t="str">
        <f t="shared" si="58"/>
        <v>-</v>
      </c>
      <c r="S180" s="60">
        <v>10</v>
      </c>
      <c r="T180" s="434" t="str">
        <f>IF(Q180&lt;&gt;"",IF(Q180&gt;S180,IF(Q181&gt;S181,"○",IF(Q182&gt;S182,"○","×")),IF(Q181&gt;S181,IF(Q182&gt;S182,"○","×"),"×")),"")</f>
        <v>○</v>
      </c>
      <c r="U180" s="428">
        <f>RANK(AH181,AH178:AH187)</f>
        <v>2</v>
      </c>
      <c r="V180" s="429"/>
      <c r="W180" s="429"/>
      <c r="X180" s="430"/>
      <c r="Y180" s="29"/>
      <c r="Z180" s="79"/>
      <c r="AA180" s="78"/>
      <c r="AB180" s="79"/>
      <c r="AC180" s="78"/>
      <c r="AD180" s="102"/>
      <c r="AE180" s="78"/>
      <c r="AF180" s="78"/>
      <c r="AG180" s="102"/>
      <c r="AH180" s="32"/>
      <c r="AI180" s="101"/>
      <c r="AJ180" s="101"/>
      <c r="AK180" s="157"/>
    </row>
    <row r="181" spans="3:37" ht="12" customHeight="1" x14ac:dyDescent="0.15">
      <c r="C181" s="187" t="s">
        <v>294</v>
      </c>
      <c r="D181" s="174" t="s">
        <v>102</v>
      </c>
      <c r="E181" s="54">
        <f>IF(K178="","",K178)</f>
        <v>7</v>
      </c>
      <c r="F181" s="52" t="str">
        <f t="shared" si="59"/>
        <v>-</v>
      </c>
      <c r="G181" s="51">
        <f>IF(I178="","",I178)</f>
        <v>15</v>
      </c>
      <c r="H181" s="394" t="str">
        <f>IF(J178="","",J178)</f>
        <v>-</v>
      </c>
      <c r="I181" s="449"/>
      <c r="J181" s="450"/>
      <c r="K181" s="450"/>
      <c r="L181" s="464"/>
      <c r="M181" s="30">
        <v>15</v>
      </c>
      <c r="N181" s="52" t="str">
        <f t="shared" si="57"/>
        <v>-</v>
      </c>
      <c r="O181" s="60">
        <v>10</v>
      </c>
      <c r="P181" s="432"/>
      <c r="Q181" s="30">
        <v>15</v>
      </c>
      <c r="R181" s="52" t="str">
        <f t="shared" si="58"/>
        <v>-</v>
      </c>
      <c r="S181" s="60">
        <v>5</v>
      </c>
      <c r="T181" s="435"/>
      <c r="U181" s="388"/>
      <c r="V181" s="389"/>
      <c r="W181" s="389"/>
      <c r="X181" s="390"/>
      <c r="Y181" s="29"/>
      <c r="Z181" s="100">
        <f>COUNTIF(E180:T182,"○")</f>
        <v>2</v>
      </c>
      <c r="AA181" s="96">
        <f>COUNTIF(E180:T182,"×")</f>
        <v>1</v>
      </c>
      <c r="AB181" s="99">
        <f>(IF((E180&gt;G180),1,0))+(IF((E181&gt;G181),1,0))+(IF((E182&gt;G182),1,0))+(IF((I180&gt;K180),1,0))+(IF((I181&gt;K181),1,0))+(IF((I182&gt;K182),1,0))+(IF((M180&gt;O180),1,0))+(IF((M181&gt;O181),1,0))+(IF((M182&gt;O182),1,0))+(IF((Q180&gt;S180),1,0))+(IF((Q181&gt;S181),1,0))+(IF((Q182&gt;S182),1,0))</f>
        <v>4</v>
      </c>
      <c r="AC181" s="98">
        <f>(IF((E180&lt;G180),1,0))+(IF((E181&lt;G181),1,0))+(IF((E182&lt;G182),1,0))+(IF((I180&lt;K180),1,0))+(IF((I181&lt;K181),1,0))+(IF((I182&lt;K182),1,0))+(IF((M180&lt;O180),1,0))+(IF((M181&lt;O181),1,0))+(IF((M182&lt;O182),1,0))+(IF((Q180&lt;S180),1,0))+(IF((Q181&lt;S181),1,0))+(IF((Q182&lt;S182),1,0))</f>
        <v>3</v>
      </c>
      <c r="AD181" s="97">
        <f>AB181-AC181</f>
        <v>1</v>
      </c>
      <c r="AE181" s="96">
        <f>SUM(E180:E182,I180:I182,M180:M182,Q180:Q182)</f>
        <v>86</v>
      </c>
      <c r="AF181" s="96">
        <f>SUM(G180:G182,K180:K182,O180:O182,S180:S182)</f>
        <v>81</v>
      </c>
      <c r="AG181" s="95">
        <f>AE181-AF181</f>
        <v>5</v>
      </c>
      <c r="AH181" s="391">
        <f>(Z181-AA181)*1000+(AD181)*100+AG181</f>
        <v>1105</v>
      </c>
      <c r="AI181" s="392"/>
      <c r="AJ181" s="217"/>
      <c r="AK181" s="157"/>
    </row>
    <row r="182" spans="3:37" ht="12" customHeight="1" thickBot="1" x14ac:dyDescent="0.2">
      <c r="C182" s="185"/>
      <c r="D182" s="178" t="s">
        <v>175</v>
      </c>
      <c r="E182" s="71" t="str">
        <f>IF(K179="","",K179)</f>
        <v/>
      </c>
      <c r="F182" s="52" t="str">
        <f t="shared" si="59"/>
        <v/>
      </c>
      <c r="G182" s="70" t="str">
        <f>IF(I179="","",I179)</f>
        <v/>
      </c>
      <c r="H182" s="494" t="str">
        <f>IF(J179="","",J179)</f>
        <v/>
      </c>
      <c r="I182" s="495"/>
      <c r="J182" s="480"/>
      <c r="K182" s="480"/>
      <c r="L182" s="481"/>
      <c r="M182" s="34">
        <v>15</v>
      </c>
      <c r="N182" s="52" t="str">
        <f t="shared" si="57"/>
        <v>-</v>
      </c>
      <c r="O182" s="68">
        <v>11</v>
      </c>
      <c r="P182" s="433"/>
      <c r="Q182" s="34"/>
      <c r="R182" s="69" t="str">
        <f t="shared" si="58"/>
        <v/>
      </c>
      <c r="S182" s="68"/>
      <c r="T182" s="436"/>
      <c r="U182" s="6">
        <f>Z181</f>
        <v>2</v>
      </c>
      <c r="V182" s="7" t="s">
        <v>1</v>
      </c>
      <c r="W182" s="7">
        <f>AA181</f>
        <v>1</v>
      </c>
      <c r="X182" s="8" t="s">
        <v>0</v>
      </c>
      <c r="Y182" s="29"/>
      <c r="Z182" s="94"/>
      <c r="AA182" s="93"/>
      <c r="AB182" s="94"/>
      <c r="AC182" s="93"/>
      <c r="AD182" s="92"/>
      <c r="AE182" s="93"/>
      <c r="AF182" s="93"/>
      <c r="AG182" s="92"/>
      <c r="AH182" s="32"/>
      <c r="AI182" s="101"/>
      <c r="AJ182" s="101"/>
      <c r="AK182" s="137"/>
    </row>
    <row r="183" spans="3:37" ht="12" customHeight="1" x14ac:dyDescent="0.15">
      <c r="C183" s="188" t="s">
        <v>86</v>
      </c>
      <c r="D183" s="192" t="s">
        <v>61</v>
      </c>
      <c r="E183" s="54">
        <f>IF(O177="","",O177)</f>
        <v>13</v>
      </c>
      <c r="F183" s="56" t="str">
        <f t="shared" si="59"/>
        <v>-</v>
      </c>
      <c r="G183" s="51">
        <f>IF(M177="","",M177)</f>
        <v>15</v>
      </c>
      <c r="H183" s="393" t="str">
        <f>IF(P177="","",IF(P177="○","×",IF(P177="×","○")))</f>
        <v>×</v>
      </c>
      <c r="I183" s="53">
        <f>IF(O180="","",O180)</f>
        <v>15</v>
      </c>
      <c r="J183" s="52" t="str">
        <f t="shared" ref="J183:J188" si="60">IF(I183="","","-")</f>
        <v>-</v>
      </c>
      <c r="K183" s="51">
        <f>IF(M180="","",M180)</f>
        <v>10</v>
      </c>
      <c r="L183" s="393" t="str">
        <f>IF(P180="","",IF(P180="○","×",IF(P180="×","○")))</f>
        <v>×</v>
      </c>
      <c r="M183" s="446"/>
      <c r="N183" s="447"/>
      <c r="O183" s="447"/>
      <c r="P183" s="463"/>
      <c r="Q183" s="30">
        <v>9</v>
      </c>
      <c r="R183" s="52" t="str">
        <f t="shared" si="58"/>
        <v>-</v>
      </c>
      <c r="S183" s="60">
        <v>15</v>
      </c>
      <c r="T183" s="435" t="str">
        <f>IF(Q183&lt;&gt;"",IF(Q183&gt;S183,IF(Q184&gt;S184,"○",IF(Q185&gt;S185,"○","×")),IF(Q184&gt;S184,IF(Q185&gt;S185,"○","×"),"×")),"")</f>
        <v>×</v>
      </c>
      <c r="U183" s="428">
        <f>RANK(AH184,AH178:AH187)</f>
        <v>4</v>
      </c>
      <c r="V183" s="429"/>
      <c r="W183" s="429"/>
      <c r="X183" s="430"/>
      <c r="Y183" s="29"/>
      <c r="Z183" s="100"/>
      <c r="AA183" s="96"/>
      <c r="AB183" s="100"/>
      <c r="AC183" s="96"/>
      <c r="AD183" s="95"/>
      <c r="AE183" s="96"/>
      <c r="AF183" s="96"/>
      <c r="AG183" s="95"/>
      <c r="AH183" s="32"/>
      <c r="AI183" s="101"/>
      <c r="AJ183" s="101"/>
      <c r="AK183" s="157"/>
    </row>
    <row r="184" spans="3:37" ht="12" customHeight="1" x14ac:dyDescent="0.15">
      <c r="C184" s="187" t="s">
        <v>124</v>
      </c>
      <c r="D184" s="174" t="s">
        <v>61</v>
      </c>
      <c r="E184" s="54">
        <f>IF(O178="","",O178)</f>
        <v>13</v>
      </c>
      <c r="F184" s="52" t="str">
        <f t="shared" si="59"/>
        <v>-</v>
      </c>
      <c r="G184" s="51">
        <f>IF(M178="","",M178)</f>
        <v>15</v>
      </c>
      <c r="H184" s="394" t="str">
        <f>IF(J181="","",J181)</f>
        <v/>
      </c>
      <c r="I184" s="53">
        <f>IF(O181="","",O181)</f>
        <v>10</v>
      </c>
      <c r="J184" s="52" t="str">
        <f t="shared" si="60"/>
        <v>-</v>
      </c>
      <c r="K184" s="51">
        <f>IF(M181="","",M181)</f>
        <v>15</v>
      </c>
      <c r="L184" s="394" t="str">
        <f>IF(N181="","",N181)</f>
        <v>-</v>
      </c>
      <c r="M184" s="449"/>
      <c r="N184" s="450"/>
      <c r="O184" s="450"/>
      <c r="P184" s="464"/>
      <c r="Q184" s="30">
        <v>15</v>
      </c>
      <c r="R184" s="52" t="str">
        <f t="shared" si="58"/>
        <v>-</v>
      </c>
      <c r="S184" s="60">
        <v>9</v>
      </c>
      <c r="T184" s="435"/>
      <c r="U184" s="388"/>
      <c r="V184" s="389"/>
      <c r="W184" s="389"/>
      <c r="X184" s="390"/>
      <c r="Y184" s="29"/>
      <c r="Z184" s="100">
        <f>COUNTIF(E183:T185,"○")</f>
        <v>0</v>
      </c>
      <c r="AA184" s="96">
        <f>COUNTIF(E183:T185,"×")</f>
        <v>3</v>
      </c>
      <c r="AB184" s="99">
        <f>(IF((E183&gt;G183),1,0))+(IF((E184&gt;G184),1,0))+(IF((E185&gt;G185),1,0))+(IF((I183&gt;K183),1,0))+(IF((I184&gt;K184),1,0))+(IF((I185&gt;K185),1,0))+(IF((M183&gt;O183),1,0))+(IF((M184&gt;O184),1,0))+(IF((M185&gt;O185),1,0))+(IF((Q183&gt;S183),1,0))+(IF((Q184&gt;S184),1,0))+(IF((Q185&gt;S185),1,0))</f>
        <v>2</v>
      </c>
      <c r="AC184" s="98">
        <f>(IF((E183&lt;G183),1,0))+(IF((E184&lt;G184),1,0))+(IF((E185&lt;G185),1,0))+(IF((I183&lt;K183),1,0))+(IF((I184&lt;K184),1,0))+(IF((I185&lt;K185),1,0))+(IF((M183&lt;O183),1,0))+(IF((M184&lt;O184),1,0))+(IF((M185&lt;O185),1,0))+(IF((Q183&lt;S183),1,0))+(IF((Q184&lt;S184),1,0))+(IF((Q185&lt;S185),1,0))</f>
        <v>6</v>
      </c>
      <c r="AD184" s="97">
        <f>AB184-AC184</f>
        <v>-4</v>
      </c>
      <c r="AE184" s="96">
        <f>SUM(E183:E185,I183:I185,M183:M185,Q183:Q185)</f>
        <v>97</v>
      </c>
      <c r="AF184" s="96">
        <f>SUM(G183:G185,K183:K185,O183:O185,S183:S185)</f>
        <v>109</v>
      </c>
      <c r="AG184" s="95">
        <f>AE184-AF184</f>
        <v>-12</v>
      </c>
      <c r="AH184" s="391">
        <f>(Z184-AA184)*1000+(AD184)*100+AG184</f>
        <v>-3412</v>
      </c>
      <c r="AI184" s="392"/>
      <c r="AJ184" s="217"/>
      <c r="AK184" s="157"/>
    </row>
    <row r="185" spans="3:37" ht="12" customHeight="1" thickBot="1" x14ac:dyDescent="0.2">
      <c r="C185" s="185"/>
      <c r="D185" s="176" t="s">
        <v>351</v>
      </c>
      <c r="E185" s="71" t="str">
        <f>IF(O179="","",O179)</f>
        <v/>
      </c>
      <c r="F185" s="69" t="str">
        <f t="shared" si="59"/>
        <v/>
      </c>
      <c r="G185" s="70" t="str">
        <f>IF(M179="","",M179)</f>
        <v/>
      </c>
      <c r="H185" s="494" t="str">
        <f>IF(J182="","",J182)</f>
        <v/>
      </c>
      <c r="I185" s="103">
        <f>IF(O182="","",O182)</f>
        <v>11</v>
      </c>
      <c r="J185" s="52" t="str">
        <f t="shared" si="60"/>
        <v>-</v>
      </c>
      <c r="K185" s="70">
        <f>IF(M182="","",M182)</f>
        <v>15</v>
      </c>
      <c r="L185" s="494" t="str">
        <f>IF(N182="","",N182)</f>
        <v>-</v>
      </c>
      <c r="M185" s="495"/>
      <c r="N185" s="480"/>
      <c r="O185" s="480"/>
      <c r="P185" s="481"/>
      <c r="Q185" s="34">
        <v>11</v>
      </c>
      <c r="R185" s="52" t="str">
        <f t="shared" si="58"/>
        <v>-</v>
      </c>
      <c r="S185" s="68">
        <v>15</v>
      </c>
      <c r="T185" s="436"/>
      <c r="U185" s="6">
        <f>Z184</f>
        <v>0</v>
      </c>
      <c r="V185" s="7" t="s">
        <v>1</v>
      </c>
      <c r="W185" s="7">
        <f>AA184</f>
        <v>3</v>
      </c>
      <c r="X185" s="8" t="s">
        <v>0</v>
      </c>
      <c r="Y185" s="29"/>
      <c r="Z185" s="100"/>
      <c r="AA185" s="96"/>
      <c r="AB185" s="100"/>
      <c r="AC185" s="96"/>
      <c r="AD185" s="95"/>
      <c r="AE185" s="96"/>
      <c r="AF185" s="96"/>
      <c r="AG185" s="95"/>
      <c r="AH185" s="32"/>
      <c r="AI185" s="101"/>
      <c r="AJ185" s="101"/>
      <c r="AK185" s="137"/>
    </row>
    <row r="186" spans="3:37" ht="12" customHeight="1" x14ac:dyDescent="0.15">
      <c r="C186" s="187" t="s">
        <v>248</v>
      </c>
      <c r="D186" s="174" t="s">
        <v>246</v>
      </c>
      <c r="E186" s="54">
        <f>IF(S177="","",S177)</f>
        <v>13</v>
      </c>
      <c r="F186" s="52" t="str">
        <f t="shared" si="59"/>
        <v>-</v>
      </c>
      <c r="G186" s="51">
        <f>IF(Q177="","",Q177)</f>
        <v>15</v>
      </c>
      <c r="H186" s="393" t="str">
        <f>IF(T177="","",IF(T177="○","×",IF(T177="×","○")))</f>
        <v>×</v>
      </c>
      <c r="I186" s="53">
        <f>IF(S180="","",S180)</f>
        <v>10</v>
      </c>
      <c r="J186" s="56" t="str">
        <f t="shared" si="60"/>
        <v>-</v>
      </c>
      <c r="K186" s="51">
        <f>IF(Q180="","",Q180)</f>
        <v>15</v>
      </c>
      <c r="L186" s="393" t="str">
        <f>IF(T180="","",IF(T180="○","×",IF(T180="×","○")))</f>
        <v>×</v>
      </c>
      <c r="M186" s="57">
        <f>IF(S183="","",S183)</f>
        <v>15</v>
      </c>
      <c r="N186" s="52" t="str">
        <f>IF(M186="","","-")</f>
        <v>-</v>
      </c>
      <c r="O186" s="55">
        <f>IF(Q183="","",Q183)</f>
        <v>9</v>
      </c>
      <c r="P186" s="393" t="str">
        <f>IF(T183="","",IF(T183="○","×",IF(T183="×","○")))</f>
        <v>○</v>
      </c>
      <c r="Q186" s="446"/>
      <c r="R186" s="447"/>
      <c r="S186" s="447"/>
      <c r="T186" s="448"/>
      <c r="U186" s="428">
        <f>RANK(AH187,AH178:AH187)</f>
        <v>3</v>
      </c>
      <c r="V186" s="429"/>
      <c r="W186" s="429"/>
      <c r="X186" s="430"/>
      <c r="Y186" s="29"/>
      <c r="Z186" s="79"/>
      <c r="AA186" s="78"/>
      <c r="AB186" s="79"/>
      <c r="AC186" s="78"/>
      <c r="AD186" s="102"/>
      <c r="AE186" s="78"/>
      <c r="AF186" s="78"/>
      <c r="AG186" s="102"/>
      <c r="AH186" s="32"/>
      <c r="AI186" s="101"/>
      <c r="AJ186" s="101"/>
      <c r="AK186" s="157"/>
    </row>
    <row r="187" spans="3:37" ht="12" customHeight="1" x14ac:dyDescent="0.15">
      <c r="C187" s="187" t="s">
        <v>247</v>
      </c>
      <c r="D187" s="174" t="s">
        <v>246</v>
      </c>
      <c r="E187" s="54">
        <f>IF(S178="","",S178)</f>
        <v>11</v>
      </c>
      <c r="F187" s="52" t="str">
        <f t="shared" si="59"/>
        <v>-</v>
      </c>
      <c r="G187" s="51">
        <f>IF(Q178="","",Q178)</f>
        <v>15</v>
      </c>
      <c r="H187" s="394" t="str">
        <f>IF(J184="","",J184)</f>
        <v>-</v>
      </c>
      <c r="I187" s="53">
        <f>IF(S181="","",S181)</f>
        <v>5</v>
      </c>
      <c r="J187" s="52" t="str">
        <f t="shared" si="60"/>
        <v>-</v>
      </c>
      <c r="K187" s="51">
        <f>IF(Q181="","",Q181)</f>
        <v>15</v>
      </c>
      <c r="L187" s="394" t="str">
        <f>IF(N184="","",N184)</f>
        <v/>
      </c>
      <c r="M187" s="53">
        <f>IF(S184="","",S184)</f>
        <v>9</v>
      </c>
      <c r="N187" s="52" t="str">
        <f>IF(M187="","","-")</f>
        <v>-</v>
      </c>
      <c r="O187" s="51">
        <f>IF(Q184="","",Q184)</f>
        <v>15</v>
      </c>
      <c r="P187" s="394" t="str">
        <f>IF(R184="","",R184)</f>
        <v>-</v>
      </c>
      <c r="Q187" s="449"/>
      <c r="R187" s="450"/>
      <c r="S187" s="450"/>
      <c r="T187" s="451"/>
      <c r="U187" s="388"/>
      <c r="V187" s="389"/>
      <c r="W187" s="389"/>
      <c r="X187" s="390"/>
      <c r="Y187" s="29"/>
      <c r="Z187" s="100">
        <f>COUNTIF(E186:T188,"○")</f>
        <v>1</v>
      </c>
      <c r="AA187" s="96">
        <f>COUNTIF(E186:T188,"×")</f>
        <v>2</v>
      </c>
      <c r="AB187" s="99">
        <f>(IF((E186&gt;G186),1,0))+(IF((E187&gt;G187),1,0))+(IF((E188&gt;G188),1,0))+(IF((I186&gt;K186),1,0))+(IF((I187&gt;K187),1,0))+(IF((I188&gt;K188),1,0))+(IF((M186&gt;O186),1,0))+(IF((M187&gt;O187),1,0))+(IF((M188&gt;O188),1,0))+(IF((Q186&gt;S186),1,0))+(IF((Q187&gt;S187),1,0))+(IF((Q188&gt;S188),1,0))</f>
        <v>2</v>
      </c>
      <c r="AC187" s="98">
        <f>(IF((E186&lt;G186),1,0))+(IF((E187&lt;G187),1,0))+(IF((E188&lt;G188),1,0))+(IF((I186&lt;K186),1,0))+(IF((I187&lt;K187),1,0))+(IF((I188&lt;K188),1,0))+(IF((M186&lt;O186),1,0))+(IF((M187&lt;O187),1,0))+(IF((M188&lt;O188),1,0))+(IF((Q186&lt;S186),1,0))+(IF((Q187&lt;S187),1,0))+(IF((Q188&lt;S188),1,0))</f>
        <v>5</v>
      </c>
      <c r="AD187" s="97">
        <f>AB187-AC187</f>
        <v>-3</v>
      </c>
      <c r="AE187" s="96">
        <f>SUM(E186:E188,I186:I188,M186:M188,Q186:Q188)</f>
        <v>78</v>
      </c>
      <c r="AF187" s="96">
        <f>SUM(G186:G188,K186:K188,O186:O188,S186:S188)</f>
        <v>95</v>
      </c>
      <c r="AG187" s="95">
        <f>AE187-AF187</f>
        <v>-17</v>
      </c>
      <c r="AH187" s="391">
        <f>(Z187-AA187)*1000+(AD187)*100+AG187</f>
        <v>-1317</v>
      </c>
      <c r="AI187" s="392"/>
      <c r="AJ187" s="217"/>
      <c r="AK187" s="157"/>
    </row>
    <row r="188" spans="3:37" ht="12" customHeight="1" thickBot="1" x14ac:dyDescent="0.2">
      <c r="C188" s="190"/>
      <c r="D188" s="182" t="s">
        <v>183</v>
      </c>
      <c r="E188" s="44" t="str">
        <f>IF(S179="","",S179)</f>
        <v/>
      </c>
      <c r="F188" s="42" t="str">
        <f t="shared" si="59"/>
        <v/>
      </c>
      <c r="G188" s="41" t="str">
        <f>IF(Q179="","",Q179)</f>
        <v/>
      </c>
      <c r="H188" s="395" t="str">
        <f>IF(J185="","",J185)</f>
        <v>-</v>
      </c>
      <c r="I188" s="43" t="str">
        <f>IF(S182="","",S182)</f>
        <v/>
      </c>
      <c r="J188" s="42" t="str">
        <f t="shared" si="60"/>
        <v/>
      </c>
      <c r="K188" s="41" t="str">
        <f>IF(Q182="","",Q182)</f>
        <v/>
      </c>
      <c r="L188" s="395" t="str">
        <f>IF(N185="","",N185)</f>
        <v/>
      </c>
      <c r="M188" s="43">
        <f>IF(S185="","",S185)</f>
        <v>15</v>
      </c>
      <c r="N188" s="42" t="str">
        <f>IF(M188="","","-")</f>
        <v>-</v>
      </c>
      <c r="O188" s="41">
        <f>IF(Q185="","",Q185)</f>
        <v>11</v>
      </c>
      <c r="P188" s="395" t="str">
        <f>IF(R185="","",R185)</f>
        <v>-</v>
      </c>
      <c r="Q188" s="452"/>
      <c r="R188" s="453"/>
      <c r="S188" s="453"/>
      <c r="T188" s="454"/>
      <c r="U188" s="4">
        <f>Z187</f>
        <v>1</v>
      </c>
      <c r="V188" s="3" t="s">
        <v>1</v>
      </c>
      <c r="W188" s="3">
        <f>AA187</f>
        <v>2</v>
      </c>
      <c r="X188" s="2" t="s">
        <v>0</v>
      </c>
      <c r="Y188" s="29"/>
      <c r="Z188" s="94"/>
      <c r="AA188" s="93"/>
      <c r="AB188" s="94"/>
      <c r="AC188" s="93"/>
      <c r="AD188" s="92"/>
      <c r="AE188" s="93"/>
      <c r="AF188" s="93"/>
      <c r="AG188" s="92"/>
      <c r="AH188" s="80"/>
      <c r="AI188" s="91"/>
      <c r="AJ188" s="91"/>
      <c r="AK188" s="137"/>
    </row>
    <row r="189" spans="3:37" ht="12" customHeight="1" x14ac:dyDescent="0.15">
      <c r="C189" s="158"/>
      <c r="D189" s="159"/>
      <c r="E189" s="51"/>
      <c r="F189" s="52"/>
      <c r="G189" s="51"/>
      <c r="H189" s="51"/>
      <c r="I189" s="51"/>
      <c r="J189" s="52"/>
      <c r="K189" s="51"/>
      <c r="L189" s="51"/>
      <c r="M189" s="51"/>
      <c r="N189" s="52"/>
      <c r="O189" s="51"/>
      <c r="P189" s="51"/>
      <c r="Q189" s="51"/>
      <c r="R189" s="51"/>
      <c r="S189" s="51"/>
      <c r="T189" s="51"/>
      <c r="U189" s="1"/>
      <c r="V189" s="1"/>
      <c r="W189" s="1"/>
      <c r="X189" s="1"/>
      <c r="Y189" s="29"/>
      <c r="Z189" s="96"/>
      <c r="AA189" s="96"/>
      <c r="AB189" s="96"/>
      <c r="AC189" s="96"/>
      <c r="AD189" s="96"/>
      <c r="AE189" s="96"/>
      <c r="AF189" s="96"/>
      <c r="AG189" s="96"/>
      <c r="AH189" s="80"/>
      <c r="AI189" s="91"/>
      <c r="AJ189" s="91"/>
      <c r="AK189" s="137"/>
    </row>
    <row r="190" spans="3:37" ht="12" customHeight="1" x14ac:dyDescent="0.15">
      <c r="C190" s="158"/>
      <c r="D190" s="159"/>
      <c r="E190" s="51"/>
      <c r="F190" s="52"/>
      <c r="G190" s="51"/>
      <c r="H190" s="51"/>
      <c r="I190" s="51"/>
      <c r="J190" s="52"/>
      <c r="K190" s="51"/>
      <c r="L190" s="51"/>
      <c r="M190" s="51"/>
      <c r="N190" s="52"/>
      <c r="O190" s="51"/>
      <c r="P190" s="51"/>
      <c r="Q190" s="51"/>
      <c r="R190" s="51"/>
      <c r="S190" s="51"/>
      <c r="T190" s="51"/>
      <c r="U190" s="1"/>
      <c r="V190" s="1"/>
      <c r="W190" s="1"/>
      <c r="X190" s="1"/>
      <c r="Y190" s="29"/>
      <c r="Z190" s="96"/>
      <c r="AA190" s="96"/>
      <c r="AB190" s="96"/>
      <c r="AC190" s="96"/>
      <c r="AD190" s="96"/>
      <c r="AE190" s="96"/>
      <c r="AF190" s="96"/>
      <c r="AG190" s="96"/>
      <c r="AH190" s="80"/>
      <c r="AI190" s="91"/>
      <c r="AJ190" s="91"/>
      <c r="AK190" s="137"/>
    </row>
    <row r="191" spans="3:37" ht="12" customHeight="1" x14ac:dyDescent="0.15">
      <c r="C191" s="158"/>
      <c r="D191" s="159"/>
      <c r="E191" s="51"/>
      <c r="F191" s="52"/>
      <c r="G191" s="51"/>
      <c r="H191" s="51"/>
      <c r="I191" s="51"/>
      <c r="J191" s="52"/>
      <c r="K191" s="51"/>
      <c r="L191" s="51"/>
      <c r="M191" s="51"/>
      <c r="N191" s="52"/>
      <c r="O191" s="51"/>
      <c r="P191" s="51"/>
      <c r="Q191" s="51"/>
      <c r="R191" s="51"/>
      <c r="S191" s="51"/>
      <c r="T191" s="51"/>
      <c r="U191" s="1"/>
      <c r="V191" s="1"/>
      <c r="W191" s="1"/>
      <c r="X191" s="1"/>
      <c r="Y191" s="29"/>
      <c r="Z191" s="96"/>
      <c r="AA191" s="96"/>
      <c r="AB191" s="96"/>
      <c r="AC191" s="96"/>
      <c r="AD191" s="96"/>
      <c r="AE191" s="96"/>
      <c r="AF191" s="96"/>
      <c r="AG191" s="96"/>
      <c r="AH191" s="80"/>
      <c r="AI191" s="91"/>
      <c r="AJ191" s="91"/>
      <c r="AK191" s="137"/>
    </row>
    <row r="192" spans="3:37" ht="12" customHeight="1" x14ac:dyDescent="0.15">
      <c r="C192" s="158"/>
      <c r="D192" s="159"/>
      <c r="E192" s="51"/>
      <c r="F192" s="52"/>
      <c r="G192" s="51"/>
      <c r="H192" s="51"/>
      <c r="I192" s="51"/>
      <c r="J192" s="52"/>
      <c r="K192" s="51"/>
      <c r="L192" s="51"/>
      <c r="M192" s="51"/>
      <c r="N192" s="52"/>
      <c r="O192" s="51"/>
      <c r="P192" s="51"/>
      <c r="Q192" s="51"/>
      <c r="R192" s="51"/>
      <c r="S192" s="51"/>
      <c r="T192" s="51"/>
      <c r="U192" s="1"/>
      <c r="V192" s="1"/>
      <c r="W192" s="1"/>
      <c r="X192" s="1"/>
      <c r="Y192" s="29"/>
      <c r="Z192" s="96"/>
      <c r="AA192" s="96"/>
      <c r="AB192" s="96"/>
      <c r="AC192" s="96"/>
      <c r="AD192" s="96"/>
      <c r="AE192" s="96"/>
      <c r="AF192" s="96"/>
      <c r="AG192" s="96"/>
      <c r="AH192" s="80"/>
      <c r="AI192" s="91"/>
      <c r="AJ192" s="91"/>
      <c r="AK192" s="137"/>
    </row>
    <row r="193" spans="3:60" ht="12" customHeight="1" x14ac:dyDescent="0.15">
      <c r="C193" s="158"/>
      <c r="D193" s="159"/>
      <c r="E193" s="51"/>
      <c r="F193" s="52"/>
      <c r="G193" s="51"/>
      <c r="H193" s="51"/>
      <c r="I193" s="51"/>
      <c r="J193" s="52"/>
      <c r="K193" s="51"/>
      <c r="L193" s="51"/>
      <c r="M193" s="51"/>
      <c r="N193" s="52"/>
      <c r="O193" s="51"/>
      <c r="P193" s="51"/>
      <c r="Q193" s="51"/>
      <c r="R193" s="51"/>
      <c r="S193" s="51"/>
      <c r="T193" s="51"/>
      <c r="U193" s="1"/>
      <c r="V193" s="1"/>
      <c r="W193" s="1"/>
      <c r="X193" s="1"/>
      <c r="Y193" s="29"/>
      <c r="Z193" s="96"/>
      <c r="AA193" s="96"/>
      <c r="AB193" s="96"/>
      <c r="AC193" s="96"/>
      <c r="AD193" s="96"/>
      <c r="AE193" s="96"/>
      <c r="AF193" s="96"/>
      <c r="AG193" s="96"/>
      <c r="AH193" s="80"/>
      <c r="AI193" s="91"/>
      <c r="AJ193" s="91"/>
      <c r="AK193" s="137"/>
    </row>
    <row r="194" spans="3:60" ht="12" customHeight="1" x14ac:dyDescent="0.15">
      <c r="C194" s="158"/>
      <c r="D194" s="159"/>
      <c r="E194" s="51"/>
      <c r="F194" s="52"/>
      <c r="G194" s="51"/>
      <c r="H194" s="51"/>
      <c r="I194" s="51"/>
      <c r="J194" s="52"/>
      <c r="K194" s="51"/>
      <c r="L194" s="51"/>
      <c r="M194" s="51"/>
      <c r="N194" s="52"/>
      <c r="O194" s="51"/>
      <c r="P194" s="51"/>
      <c r="Q194" s="51"/>
      <c r="R194" s="51"/>
      <c r="S194" s="51"/>
      <c r="T194" s="51"/>
      <c r="U194" s="1"/>
      <c r="V194" s="1"/>
      <c r="W194" s="1"/>
      <c r="X194" s="1"/>
      <c r="Y194" s="29"/>
      <c r="Z194" s="96"/>
      <c r="AA194" s="96"/>
      <c r="AB194" s="96"/>
      <c r="AC194" s="96"/>
      <c r="AD194" s="96"/>
      <c r="AE194" s="96"/>
      <c r="AF194" s="96"/>
      <c r="AG194" s="96"/>
      <c r="AH194" s="80"/>
      <c r="AI194" s="91"/>
      <c r="AJ194" s="91"/>
      <c r="AK194" s="137"/>
    </row>
    <row r="195" spans="3:60" ht="12" customHeight="1" x14ac:dyDescent="0.2">
      <c r="C195" s="142"/>
      <c r="D195" s="142"/>
    </row>
    <row r="196" spans="3:60" ht="12" customHeight="1" x14ac:dyDescent="0.2">
      <c r="C196" s="142"/>
      <c r="D196" s="142"/>
    </row>
    <row r="197" spans="3:60" ht="12" customHeight="1" x14ac:dyDescent="0.2">
      <c r="C197" s="142"/>
      <c r="D197" s="142"/>
    </row>
    <row r="198" spans="3:60" s="109" customFormat="1" ht="12" customHeight="1" x14ac:dyDescent="0.2">
      <c r="C198" s="151"/>
      <c r="D198" s="151"/>
      <c r="AL198" s="151"/>
      <c r="AM198" s="151"/>
    </row>
    <row r="199" spans="3:60" s="109" customFormat="1" ht="12" customHeight="1" x14ac:dyDescent="0.2"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</row>
    <row r="200" spans="3:60" ht="13.05" customHeight="1" thickBot="1" x14ac:dyDescent="0.25">
      <c r="C200" s="335" t="s">
        <v>168</v>
      </c>
      <c r="D200" s="336" t="s">
        <v>361</v>
      </c>
      <c r="E200" s="511" t="s">
        <v>43</v>
      </c>
      <c r="F200" s="512"/>
      <c r="G200" s="512"/>
      <c r="H200" s="513"/>
      <c r="I200" s="251"/>
      <c r="J200" s="251"/>
      <c r="K200" s="251"/>
      <c r="L200" s="251"/>
      <c r="M200" s="251"/>
      <c r="N200" s="251"/>
      <c r="O200" s="251"/>
      <c r="P200" s="251"/>
      <c r="Q200" s="251"/>
      <c r="R200" s="251"/>
      <c r="S200" s="251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09"/>
      <c r="AN200" s="514" t="s">
        <v>4</v>
      </c>
      <c r="AO200" s="514"/>
      <c r="AP200" s="514"/>
      <c r="AQ200" s="514"/>
      <c r="AR200" s="514"/>
      <c r="AS200" s="514"/>
      <c r="AT200" s="514"/>
      <c r="AU200" s="514"/>
      <c r="AV200" s="514"/>
      <c r="AW200" s="514"/>
      <c r="AX200" s="514"/>
      <c r="AY200" s="514"/>
      <c r="AZ200" s="514"/>
      <c r="BA200" s="514"/>
      <c r="BB200" s="514"/>
      <c r="BC200" s="514"/>
      <c r="BD200" s="514"/>
      <c r="BE200" s="514"/>
      <c r="BF200" s="514"/>
      <c r="BG200" s="514"/>
    </row>
    <row r="201" spans="3:60" ht="13.05" customHeight="1" thickTop="1" thickBot="1" x14ac:dyDescent="0.25">
      <c r="C201" s="337" t="s">
        <v>167</v>
      </c>
      <c r="D201" s="338" t="s">
        <v>361</v>
      </c>
      <c r="E201" s="507"/>
      <c r="F201" s="504"/>
      <c r="G201" s="504"/>
      <c r="H201" s="505"/>
      <c r="I201" s="304"/>
      <c r="J201" s="305"/>
      <c r="K201" s="305"/>
      <c r="L201" s="299">
        <v>7</v>
      </c>
      <c r="M201" s="299">
        <v>16</v>
      </c>
      <c r="N201" s="300">
        <v>15</v>
      </c>
      <c r="O201" s="255"/>
      <c r="P201" s="255"/>
      <c r="Q201" s="251"/>
      <c r="R201" s="251"/>
      <c r="S201" s="251"/>
      <c r="AN201" s="514"/>
      <c r="AO201" s="514"/>
      <c r="AP201" s="514"/>
      <c r="AQ201" s="514"/>
      <c r="AR201" s="514"/>
      <c r="AS201" s="514"/>
      <c r="AT201" s="514"/>
      <c r="AU201" s="514"/>
      <c r="AV201" s="514"/>
      <c r="AW201" s="514"/>
      <c r="AX201" s="514"/>
      <c r="AY201" s="514"/>
      <c r="AZ201" s="514"/>
      <c r="BA201" s="514"/>
      <c r="BB201" s="514"/>
      <c r="BC201" s="514"/>
      <c r="BD201" s="514"/>
      <c r="BE201" s="514"/>
      <c r="BF201" s="514"/>
      <c r="BG201" s="514"/>
    </row>
    <row r="202" spans="3:60" ht="13.05" customHeight="1" thickTop="1" thickBot="1" x14ac:dyDescent="0.25">
      <c r="C202" s="339" t="s">
        <v>254</v>
      </c>
      <c r="D202" s="340" t="s">
        <v>359</v>
      </c>
      <c r="E202" s="511" t="s">
        <v>21</v>
      </c>
      <c r="F202" s="512"/>
      <c r="G202" s="512"/>
      <c r="H202" s="513"/>
      <c r="I202" s="297"/>
      <c r="J202" s="258"/>
      <c r="K202" s="258"/>
      <c r="L202" s="265">
        <v>15</v>
      </c>
      <c r="M202" s="265">
        <v>14</v>
      </c>
      <c r="N202" s="306" t="s">
        <v>384</v>
      </c>
      <c r="O202" s="258"/>
      <c r="P202" s="258"/>
      <c r="Q202" s="245"/>
      <c r="R202" s="245"/>
      <c r="S202" s="245"/>
      <c r="T202" s="134"/>
      <c r="U202" s="134"/>
      <c r="V202" s="134"/>
      <c r="W202" s="134"/>
      <c r="X202" s="134"/>
      <c r="Y202" s="134"/>
      <c r="Z202" s="109"/>
      <c r="AA202" s="109"/>
      <c r="AB202" s="109"/>
      <c r="AC202" s="153"/>
      <c r="AD202" s="153"/>
      <c r="AE202" s="153"/>
      <c r="AF202" s="153"/>
      <c r="AG202" s="153"/>
      <c r="AH202" s="153"/>
      <c r="AI202" s="153"/>
      <c r="AJ202" s="153"/>
      <c r="AK202" s="153"/>
      <c r="AN202" s="514"/>
      <c r="AO202" s="514"/>
      <c r="AP202" s="514"/>
      <c r="AQ202" s="514"/>
      <c r="AR202" s="514"/>
      <c r="AS202" s="514"/>
      <c r="AT202" s="514"/>
      <c r="AU202" s="514"/>
      <c r="AV202" s="514"/>
      <c r="AW202" s="514"/>
      <c r="AX202" s="514"/>
      <c r="AY202" s="514"/>
      <c r="AZ202" s="514"/>
      <c r="BA202" s="514"/>
      <c r="BB202" s="514"/>
      <c r="BC202" s="514"/>
      <c r="BD202" s="514"/>
      <c r="BE202" s="514"/>
      <c r="BF202" s="514"/>
      <c r="BG202" s="514"/>
    </row>
    <row r="203" spans="3:60" ht="13.05" customHeight="1" thickTop="1" thickBot="1" x14ac:dyDescent="0.25">
      <c r="C203" s="341" t="s">
        <v>253</v>
      </c>
      <c r="D203" s="342" t="s">
        <v>359</v>
      </c>
      <c r="E203" s="507"/>
      <c r="F203" s="504"/>
      <c r="G203" s="504"/>
      <c r="H203" s="505"/>
      <c r="I203" s="298"/>
      <c r="J203" s="299"/>
      <c r="K203" s="300"/>
      <c r="L203" s="246"/>
      <c r="M203" s="246"/>
      <c r="N203" s="247"/>
      <c r="O203" s="253"/>
      <c r="P203" s="267"/>
      <c r="Q203" s="245"/>
      <c r="R203" s="245"/>
      <c r="S203" s="245"/>
      <c r="T203" s="515"/>
      <c r="U203" s="515"/>
      <c r="V203" s="515"/>
      <c r="W203" s="515"/>
      <c r="X203" s="515"/>
      <c r="Y203" s="515"/>
      <c r="Z203" s="515"/>
      <c r="AA203" s="515"/>
      <c r="AB203" s="515"/>
      <c r="AC203" s="515"/>
      <c r="AD203" s="516"/>
      <c r="AE203" s="516"/>
      <c r="AF203" s="516"/>
      <c r="AG203" s="516"/>
      <c r="AH203" s="516"/>
      <c r="AI203" s="516"/>
      <c r="AJ203" s="516"/>
      <c r="AK203" s="516"/>
      <c r="AL203" s="119"/>
      <c r="AN203" s="514"/>
      <c r="AO203" s="514"/>
      <c r="AP203" s="514"/>
      <c r="AQ203" s="514"/>
      <c r="AR203" s="514"/>
      <c r="AS203" s="514"/>
      <c r="AT203" s="514"/>
      <c r="AU203" s="514"/>
      <c r="AV203" s="514"/>
      <c r="AW203" s="514"/>
      <c r="AX203" s="514"/>
      <c r="AY203" s="514"/>
      <c r="AZ203" s="514"/>
      <c r="BA203" s="514"/>
      <c r="BB203" s="514"/>
      <c r="BC203" s="514"/>
      <c r="BD203" s="514"/>
      <c r="BE203" s="514"/>
      <c r="BF203" s="514"/>
      <c r="BG203" s="514"/>
    </row>
    <row r="204" spans="3:60" ht="13.05" customHeight="1" thickTop="1" x14ac:dyDescent="0.2">
      <c r="C204" s="347" t="s">
        <v>226</v>
      </c>
      <c r="D204" s="348" t="s">
        <v>46</v>
      </c>
      <c r="E204" s="511" t="s">
        <v>22</v>
      </c>
      <c r="F204" s="512"/>
      <c r="G204" s="512"/>
      <c r="H204" s="513"/>
      <c r="I204" s="518" t="s">
        <v>379</v>
      </c>
      <c r="J204" s="519"/>
      <c r="K204" s="520"/>
      <c r="L204" s="253"/>
      <c r="M204" s="253"/>
      <c r="N204" s="253"/>
      <c r="O204" s="258"/>
      <c r="P204" s="268"/>
      <c r="Q204" s="245"/>
      <c r="R204" s="245"/>
      <c r="S204" s="245"/>
      <c r="T204" s="120" t="s">
        <v>20</v>
      </c>
      <c r="U204" s="218"/>
      <c r="V204" s="218"/>
      <c r="W204" s="218"/>
      <c r="X204" s="218"/>
      <c r="Y204" s="218"/>
      <c r="Z204" s="121"/>
      <c r="AA204" s="121"/>
      <c r="AB204" s="121"/>
      <c r="AC204" s="121"/>
      <c r="AD204" s="122"/>
      <c r="AE204" s="123"/>
      <c r="AF204" s="220"/>
      <c r="AG204" s="220"/>
      <c r="AH204" s="220"/>
      <c r="AI204" s="220"/>
      <c r="AJ204" s="220"/>
      <c r="AK204" s="220"/>
      <c r="AL204" s="124"/>
      <c r="AN204" s="517" t="s">
        <v>356</v>
      </c>
      <c r="AO204" s="517"/>
      <c r="AP204" s="517"/>
      <c r="AQ204" s="517"/>
      <c r="AR204" s="517"/>
      <c r="AS204" s="517"/>
      <c r="AT204" s="517"/>
      <c r="AU204" s="517"/>
      <c r="AV204" s="517"/>
      <c r="AW204" s="517"/>
      <c r="AX204" s="517"/>
      <c r="AY204" s="517"/>
      <c r="AZ204" s="517"/>
      <c r="BA204" s="517"/>
      <c r="BB204" s="517"/>
      <c r="BC204" s="517"/>
      <c r="BD204" s="517"/>
      <c r="BE204" s="517"/>
      <c r="BF204" s="517"/>
      <c r="BG204" s="517"/>
      <c r="BH204" s="154"/>
    </row>
    <row r="205" spans="3:60" ht="13.05" customHeight="1" thickBot="1" x14ac:dyDescent="0.25">
      <c r="C205" s="337" t="s">
        <v>225</v>
      </c>
      <c r="D205" s="338" t="s">
        <v>46</v>
      </c>
      <c r="E205" s="507"/>
      <c r="F205" s="504"/>
      <c r="G205" s="504"/>
      <c r="H205" s="505"/>
      <c r="I205" s="258"/>
      <c r="J205" s="258"/>
      <c r="K205" s="258"/>
      <c r="L205" s="258"/>
      <c r="M205" s="258"/>
      <c r="N205" s="265"/>
      <c r="O205" s="265">
        <v>16</v>
      </c>
      <c r="P205" s="266">
        <v>9</v>
      </c>
      <c r="Q205" s="245"/>
      <c r="R205" s="245"/>
      <c r="S205" s="254"/>
      <c r="T205" s="381" t="s">
        <v>389</v>
      </c>
      <c r="U205" s="382"/>
      <c r="V205" s="382"/>
      <c r="W205" s="382"/>
      <c r="X205" s="382"/>
      <c r="Y205" s="382"/>
      <c r="Z205" s="383" t="str">
        <f>D208</f>
        <v>西部クラブ</v>
      </c>
      <c r="AA205" s="383"/>
      <c r="AB205" s="383"/>
      <c r="AC205" s="383"/>
      <c r="AD205" s="383"/>
      <c r="AE205" s="383"/>
      <c r="AF205" s="384"/>
      <c r="AN205" s="517"/>
      <c r="AO205" s="517"/>
      <c r="AP205" s="517"/>
      <c r="AQ205" s="517"/>
      <c r="AR205" s="517"/>
      <c r="AS205" s="517"/>
      <c r="AT205" s="517"/>
      <c r="AU205" s="517"/>
      <c r="AV205" s="517"/>
      <c r="AW205" s="517"/>
      <c r="AX205" s="517"/>
      <c r="AY205" s="517"/>
      <c r="AZ205" s="517"/>
      <c r="BA205" s="517"/>
      <c r="BB205" s="517"/>
      <c r="BC205" s="517"/>
      <c r="BD205" s="517"/>
      <c r="BE205" s="517"/>
      <c r="BF205" s="517"/>
      <c r="BG205" s="517"/>
      <c r="BH205" s="154"/>
    </row>
    <row r="206" spans="3:60" ht="13.05" customHeight="1" thickTop="1" x14ac:dyDescent="0.2">
      <c r="C206" s="349" t="s">
        <v>329</v>
      </c>
      <c r="D206" s="350" t="s">
        <v>46</v>
      </c>
      <c r="E206" s="500" t="s">
        <v>23</v>
      </c>
      <c r="F206" s="501"/>
      <c r="G206" s="501"/>
      <c r="H206" s="502"/>
      <c r="I206" s="269"/>
      <c r="J206" s="270"/>
      <c r="K206" s="270"/>
      <c r="L206" s="258"/>
      <c r="M206" s="258"/>
      <c r="N206" s="265"/>
      <c r="O206" s="265">
        <v>18</v>
      </c>
      <c r="P206" s="306">
        <v>15</v>
      </c>
      <c r="Q206" s="311"/>
      <c r="R206" s="312"/>
      <c r="S206" s="320"/>
      <c r="T206" s="377" t="str">
        <f>C209</f>
        <v>井上美智</v>
      </c>
      <c r="U206" s="378"/>
      <c r="V206" s="378"/>
      <c r="W206" s="378"/>
      <c r="X206" s="378"/>
      <c r="Y206" s="378"/>
      <c r="Z206" s="379" t="str">
        <f>D209</f>
        <v>西部クラブ</v>
      </c>
      <c r="AA206" s="379"/>
      <c r="AB206" s="379"/>
      <c r="AC206" s="379"/>
      <c r="AD206" s="379"/>
      <c r="AE206" s="379"/>
      <c r="AF206" s="380"/>
      <c r="AN206" s="517"/>
      <c r="AO206" s="517"/>
      <c r="AP206" s="517"/>
      <c r="AQ206" s="517"/>
      <c r="AR206" s="517"/>
      <c r="AS206" s="517"/>
      <c r="AT206" s="517"/>
      <c r="AU206" s="517"/>
      <c r="AV206" s="517"/>
      <c r="AW206" s="517"/>
      <c r="AX206" s="517"/>
      <c r="AY206" s="517"/>
      <c r="AZ206" s="517"/>
      <c r="BA206" s="517"/>
      <c r="BB206" s="517"/>
      <c r="BC206" s="517"/>
      <c r="BD206" s="517"/>
      <c r="BE206" s="517"/>
      <c r="BF206" s="517"/>
      <c r="BG206" s="517"/>
    </row>
    <row r="207" spans="3:60" ht="13.05" customHeight="1" thickBot="1" x14ac:dyDescent="0.25">
      <c r="C207" s="351" t="s">
        <v>327</v>
      </c>
      <c r="D207" s="352" t="s">
        <v>46</v>
      </c>
      <c r="E207" s="503"/>
      <c r="F207" s="504"/>
      <c r="G207" s="504"/>
      <c r="H207" s="505"/>
      <c r="I207" s="259"/>
      <c r="J207" s="260">
        <v>13</v>
      </c>
      <c r="K207" s="261">
        <v>11</v>
      </c>
      <c r="L207" s="258"/>
      <c r="M207" s="258"/>
      <c r="N207" s="258"/>
      <c r="O207" s="258"/>
      <c r="P207" s="317"/>
      <c r="Q207" s="271"/>
      <c r="R207" s="271"/>
      <c r="S207" s="245"/>
      <c r="T207" s="127" t="s">
        <v>105</v>
      </c>
      <c r="U207" s="219"/>
      <c r="V207" s="219"/>
      <c r="W207" s="219"/>
      <c r="X207" s="219"/>
      <c r="Y207" s="219"/>
      <c r="Z207" s="128"/>
      <c r="AA207" s="128"/>
      <c r="AB207" s="129"/>
      <c r="AC207" s="171"/>
      <c r="AD207" s="171"/>
      <c r="AE207" s="130"/>
      <c r="AF207" s="124"/>
      <c r="AN207" s="456" t="s">
        <v>78</v>
      </c>
      <c r="AO207" s="456"/>
      <c r="AP207" s="456"/>
      <c r="AQ207" s="456"/>
      <c r="AR207" s="456"/>
      <c r="AS207" s="456"/>
      <c r="AT207" s="456"/>
      <c r="AU207" s="456"/>
      <c r="AV207" s="456"/>
      <c r="AW207" s="456"/>
      <c r="AX207" s="456"/>
      <c r="AY207" s="456"/>
      <c r="AZ207" s="456"/>
      <c r="BA207" s="456"/>
      <c r="BB207" s="456"/>
      <c r="BC207" s="456"/>
      <c r="BD207" s="456"/>
      <c r="BE207" s="456"/>
      <c r="BF207" s="456"/>
      <c r="BG207" s="456"/>
    </row>
    <row r="208" spans="3:60" ht="13.05" customHeight="1" thickTop="1" thickBot="1" x14ac:dyDescent="0.25">
      <c r="C208" s="353" t="s">
        <v>360</v>
      </c>
      <c r="D208" s="354" t="s">
        <v>68</v>
      </c>
      <c r="E208" s="506" t="s">
        <v>24</v>
      </c>
      <c r="F208" s="501"/>
      <c r="G208" s="501"/>
      <c r="H208" s="502"/>
      <c r="I208" s="301"/>
      <c r="J208" s="302">
        <v>15</v>
      </c>
      <c r="K208" s="303">
        <v>15</v>
      </c>
      <c r="L208" s="311"/>
      <c r="M208" s="312"/>
      <c r="N208" s="313"/>
      <c r="O208" s="318"/>
      <c r="P208" s="319"/>
      <c r="Q208" s="245"/>
      <c r="R208" s="245"/>
      <c r="S208" s="245"/>
      <c r="T208" s="381" t="str">
        <f>C200</f>
        <v>北村征稔</v>
      </c>
      <c r="U208" s="382"/>
      <c r="V208" s="382"/>
      <c r="W208" s="382"/>
      <c r="X208" s="382"/>
      <c r="Y208" s="382"/>
      <c r="Z208" s="383" t="str">
        <f>D200</f>
        <v>ファストパス</v>
      </c>
      <c r="AA208" s="383"/>
      <c r="AB208" s="383"/>
      <c r="AC208" s="383"/>
      <c r="AD208" s="383"/>
      <c r="AE208" s="383"/>
      <c r="AF208" s="384"/>
      <c r="AN208" s="456"/>
      <c r="AO208" s="456"/>
      <c r="AP208" s="456"/>
      <c r="AQ208" s="456"/>
      <c r="AR208" s="456"/>
      <c r="AS208" s="456"/>
      <c r="AT208" s="456"/>
      <c r="AU208" s="456"/>
      <c r="AV208" s="456"/>
      <c r="AW208" s="456"/>
      <c r="AX208" s="456"/>
      <c r="AY208" s="456"/>
      <c r="AZ208" s="456"/>
      <c r="BA208" s="456"/>
      <c r="BB208" s="456"/>
      <c r="BC208" s="456"/>
      <c r="BD208" s="456"/>
      <c r="BE208" s="456"/>
      <c r="BF208" s="456"/>
      <c r="BG208" s="456"/>
    </row>
    <row r="209" spans="3:70" ht="13.05" customHeight="1" thickTop="1" thickBot="1" x14ac:dyDescent="0.25">
      <c r="C209" s="341" t="s">
        <v>243</v>
      </c>
      <c r="D209" s="342" t="s">
        <v>68</v>
      </c>
      <c r="E209" s="507"/>
      <c r="F209" s="504"/>
      <c r="G209" s="504"/>
      <c r="H209" s="505"/>
      <c r="I209" s="297"/>
      <c r="J209" s="258"/>
      <c r="K209" s="258"/>
      <c r="L209" s="265"/>
      <c r="M209" s="265">
        <v>15</v>
      </c>
      <c r="N209" s="266">
        <v>15</v>
      </c>
      <c r="O209" s="258"/>
      <c r="P209" s="245"/>
      <c r="Q209" s="245"/>
      <c r="R209" s="245"/>
      <c r="S209" s="245"/>
      <c r="T209" s="377" t="str">
        <f>C201</f>
        <v>三谷洋子</v>
      </c>
      <c r="U209" s="378"/>
      <c r="V209" s="378"/>
      <c r="W209" s="378"/>
      <c r="X209" s="378"/>
      <c r="Y209" s="378"/>
      <c r="Z209" s="379" t="str">
        <f>D201</f>
        <v>ファストパス</v>
      </c>
      <c r="AA209" s="379"/>
      <c r="AB209" s="379"/>
      <c r="AC209" s="379"/>
      <c r="AD209" s="379"/>
      <c r="AE209" s="379"/>
      <c r="AF209" s="380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</row>
    <row r="210" spans="3:70" ht="13.05" customHeight="1" thickTop="1" x14ac:dyDescent="0.2">
      <c r="C210" s="339" t="s">
        <v>260</v>
      </c>
      <c r="D210" s="340" t="s">
        <v>258</v>
      </c>
      <c r="E210" s="500" t="s">
        <v>74</v>
      </c>
      <c r="F210" s="501"/>
      <c r="G210" s="501"/>
      <c r="H210" s="502"/>
      <c r="I210" s="256"/>
      <c r="J210" s="257"/>
      <c r="K210" s="257"/>
      <c r="L210" s="263"/>
      <c r="M210" s="263">
        <v>13</v>
      </c>
      <c r="N210" s="264">
        <v>10</v>
      </c>
      <c r="O210" s="258"/>
      <c r="P210" s="245"/>
      <c r="Q210" s="245"/>
      <c r="R210" s="245"/>
      <c r="S210" s="245"/>
      <c r="T210" s="113"/>
      <c r="U210" s="113"/>
      <c r="V210" s="113"/>
      <c r="W210" s="113"/>
      <c r="X210" s="113"/>
      <c r="Y210" s="113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</row>
    <row r="211" spans="3:70" ht="13.05" customHeight="1" x14ac:dyDescent="0.2">
      <c r="C211" s="355" t="s">
        <v>259</v>
      </c>
      <c r="D211" s="356" t="s">
        <v>331</v>
      </c>
      <c r="E211" s="508"/>
      <c r="F211" s="509"/>
      <c r="G211" s="509"/>
      <c r="H211" s="510"/>
      <c r="I211" s="245"/>
      <c r="J211" s="245"/>
      <c r="K211" s="245"/>
      <c r="L211" s="258"/>
      <c r="M211" s="258"/>
      <c r="N211" s="258"/>
      <c r="O211" s="271"/>
      <c r="P211" s="271"/>
      <c r="Q211" s="271"/>
      <c r="R211" s="245"/>
      <c r="S211" s="272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</row>
    <row r="212" spans="3:70" ht="7.95" customHeight="1" thickBot="1" x14ac:dyDescent="0.25"/>
    <row r="213" spans="3:70" ht="12" customHeight="1" x14ac:dyDescent="0.15">
      <c r="C213" s="496" t="s">
        <v>35</v>
      </c>
      <c r="D213" s="497"/>
      <c r="E213" s="455" t="str">
        <f>C215</f>
        <v>石水立飛</v>
      </c>
      <c r="F213" s="421"/>
      <c r="G213" s="421"/>
      <c r="H213" s="422"/>
      <c r="I213" s="420" t="str">
        <f>C218</f>
        <v>友居卓史</v>
      </c>
      <c r="J213" s="421"/>
      <c r="K213" s="421"/>
      <c r="L213" s="422"/>
      <c r="M213" s="420" t="str">
        <f>C221</f>
        <v>井上純平</v>
      </c>
      <c r="N213" s="421"/>
      <c r="O213" s="421"/>
      <c r="P213" s="422"/>
      <c r="Q213" s="420" t="str">
        <f>C224</f>
        <v>工藤政幸</v>
      </c>
      <c r="R213" s="421"/>
      <c r="S213" s="421"/>
      <c r="T213" s="423"/>
      <c r="U213" s="406" t="s">
        <v>3</v>
      </c>
      <c r="V213" s="407"/>
      <c r="W213" s="407"/>
      <c r="X213" s="408"/>
      <c r="Y213" s="29"/>
      <c r="Z213" s="411" t="s">
        <v>17</v>
      </c>
      <c r="AA213" s="413"/>
      <c r="AB213" s="411" t="s">
        <v>16</v>
      </c>
      <c r="AC213" s="412"/>
      <c r="AD213" s="413"/>
      <c r="AE213" s="414" t="s">
        <v>15</v>
      </c>
      <c r="AF213" s="415"/>
      <c r="AG213" s="416"/>
      <c r="AH213" s="29"/>
      <c r="AI213" s="29"/>
      <c r="AJ213" s="29"/>
      <c r="AL213" s="496" t="s">
        <v>36</v>
      </c>
      <c r="AM213" s="497"/>
      <c r="AN213" s="455" t="str">
        <f>AL215</f>
        <v>渡壁拓哉</v>
      </c>
      <c r="AO213" s="421"/>
      <c r="AP213" s="421"/>
      <c r="AQ213" s="422"/>
      <c r="AR213" s="420" t="str">
        <f>AL218</f>
        <v>中矢敦人</v>
      </c>
      <c r="AS213" s="421"/>
      <c r="AT213" s="421"/>
      <c r="AU213" s="422"/>
      <c r="AV213" s="420" t="str">
        <f>AL221</f>
        <v>石川睦翔</v>
      </c>
      <c r="AW213" s="421"/>
      <c r="AX213" s="421"/>
      <c r="AY213" s="422"/>
      <c r="AZ213" s="420" t="str">
        <f>AL224</f>
        <v>高橋和也</v>
      </c>
      <c r="BA213" s="421"/>
      <c r="BB213" s="421"/>
      <c r="BC213" s="423"/>
      <c r="BD213" s="443" t="s">
        <v>3</v>
      </c>
      <c r="BE213" s="444"/>
      <c r="BF213" s="444"/>
      <c r="BG213" s="445"/>
      <c r="BH213" s="29"/>
      <c r="BI213" s="411" t="s">
        <v>17</v>
      </c>
      <c r="BJ213" s="413"/>
      <c r="BK213" s="411" t="s">
        <v>16</v>
      </c>
      <c r="BL213" s="412"/>
      <c r="BM213" s="413"/>
      <c r="BN213" s="414" t="s">
        <v>15</v>
      </c>
      <c r="BO213" s="415"/>
      <c r="BP213" s="416"/>
      <c r="BQ213" s="29"/>
      <c r="BR213" s="29"/>
    </row>
    <row r="214" spans="3:70" ht="12" customHeight="1" thickBot="1" x14ac:dyDescent="0.2">
      <c r="C214" s="498"/>
      <c r="D214" s="499"/>
      <c r="E214" s="489" t="str">
        <f>C216</f>
        <v>石水梨羽</v>
      </c>
      <c r="F214" s="425"/>
      <c r="G214" s="425"/>
      <c r="H214" s="426"/>
      <c r="I214" s="424" t="str">
        <f>C219</f>
        <v>石川和美</v>
      </c>
      <c r="J214" s="425"/>
      <c r="K214" s="425"/>
      <c r="L214" s="426"/>
      <c r="M214" s="424" t="str">
        <f>C222</f>
        <v>寺川幸子</v>
      </c>
      <c r="N214" s="425"/>
      <c r="O214" s="425"/>
      <c r="P214" s="426"/>
      <c r="Q214" s="424" t="str">
        <f>C225</f>
        <v>森安美里</v>
      </c>
      <c r="R214" s="425"/>
      <c r="S214" s="425"/>
      <c r="T214" s="427"/>
      <c r="U214" s="440" t="s">
        <v>2</v>
      </c>
      <c r="V214" s="441"/>
      <c r="W214" s="441"/>
      <c r="X214" s="442"/>
      <c r="Y214" s="29"/>
      <c r="Z214" s="77" t="s">
        <v>14</v>
      </c>
      <c r="AA214" s="76" t="s">
        <v>0</v>
      </c>
      <c r="AB214" s="77" t="s">
        <v>18</v>
      </c>
      <c r="AC214" s="76" t="s">
        <v>13</v>
      </c>
      <c r="AD214" s="75" t="s">
        <v>12</v>
      </c>
      <c r="AE214" s="76" t="s">
        <v>18</v>
      </c>
      <c r="AF214" s="76" t="s">
        <v>13</v>
      </c>
      <c r="AG214" s="75" t="s">
        <v>12</v>
      </c>
      <c r="AH214" s="29"/>
      <c r="AI214" s="29"/>
      <c r="AJ214" s="29"/>
      <c r="AL214" s="498"/>
      <c r="AM214" s="499"/>
      <c r="AN214" s="489" t="str">
        <f>AL216</f>
        <v>大野　渚</v>
      </c>
      <c r="AO214" s="425"/>
      <c r="AP214" s="425"/>
      <c r="AQ214" s="426"/>
      <c r="AR214" s="424" t="str">
        <f>AL219</f>
        <v>真鍋咲良</v>
      </c>
      <c r="AS214" s="425"/>
      <c r="AT214" s="425"/>
      <c r="AU214" s="426"/>
      <c r="AV214" s="424" t="str">
        <f>AL222</f>
        <v>大西美心</v>
      </c>
      <c r="AW214" s="425"/>
      <c r="AX214" s="425"/>
      <c r="AY214" s="426"/>
      <c r="AZ214" s="424" t="str">
        <f>AL225</f>
        <v>安藤真樹子</v>
      </c>
      <c r="BA214" s="425"/>
      <c r="BB214" s="425"/>
      <c r="BC214" s="427"/>
      <c r="BD214" s="440" t="s">
        <v>2</v>
      </c>
      <c r="BE214" s="441"/>
      <c r="BF214" s="441"/>
      <c r="BG214" s="442"/>
      <c r="BH214" s="29"/>
      <c r="BI214" s="77" t="s">
        <v>14</v>
      </c>
      <c r="BJ214" s="76" t="s">
        <v>0</v>
      </c>
      <c r="BK214" s="77" t="s">
        <v>18</v>
      </c>
      <c r="BL214" s="76" t="s">
        <v>13</v>
      </c>
      <c r="BM214" s="75" t="s">
        <v>12</v>
      </c>
      <c r="BN214" s="76" t="s">
        <v>18</v>
      </c>
      <c r="BO214" s="76" t="s">
        <v>13</v>
      </c>
      <c r="BP214" s="75" t="s">
        <v>12</v>
      </c>
      <c r="BQ214" s="29"/>
      <c r="BR214" s="29"/>
    </row>
    <row r="215" spans="3:70" ht="12" customHeight="1" x14ac:dyDescent="0.15">
      <c r="C215" s="183" t="s">
        <v>141</v>
      </c>
      <c r="D215" s="174" t="s">
        <v>58</v>
      </c>
      <c r="E215" s="475"/>
      <c r="F215" s="476"/>
      <c r="G215" s="476"/>
      <c r="H215" s="477"/>
      <c r="I215" s="105">
        <v>8</v>
      </c>
      <c r="J215" s="52" t="str">
        <f>IF(I215="","","-")</f>
        <v>-</v>
      </c>
      <c r="K215" s="60">
        <v>15</v>
      </c>
      <c r="L215" s="438" t="str">
        <f>IF(I215&lt;&gt;"",IF(I215&gt;K215,IF(I216&gt;K216,"○",IF(I217&gt;K217,"○","×")),IF(I216&gt;K216,IF(I217&gt;K217,"○","×"),"×")),"")</f>
        <v>×</v>
      </c>
      <c r="M215" s="30">
        <v>11</v>
      </c>
      <c r="N215" s="74" t="str">
        <f t="shared" ref="N215:N220" si="61">IF(M215="","","-")</f>
        <v>-</v>
      </c>
      <c r="O215" s="73">
        <v>15</v>
      </c>
      <c r="P215" s="438" t="str">
        <f>IF(M215&lt;&gt;"",IF(M215&gt;O215,IF(M216&gt;O216,"○",IF(M217&gt;O217,"○","×")),IF(M216&gt;O216,IF(M217&gt;O217,"○","×"),"×")),"")</f>
        <v>×</v>
      </c>
      <c r="Q215" s="104">
        <v>6</v>
      </c>
      <c r="R215" s="74" t="str">
        <f t="shared" ref="R215:R223" si="62">IF(Q215="","","-")</f>
        <v>-</v>
      </c>
      <c r="S215" s="60">
        <v>15</v>
      </c>
      <c r="T215" s="439" t="str">
        <f>IF(Q215&lt;&gt;"",IF(Q215&gt;S215,IF(Q216&gt;S216,"○",IF(Q217&gt;S217,"○","×")),IF(Q216&gt;S216,IF(Q217&gt;S217,"○","×"),"×")),"")</f>
        <v>×</v>
      </c>
      <c r="U215" s="428">
        <f>RANK(AH216,AH216:AH225)</f>
        <v>4</v>
      </c>
      <c r="V215" s="429"/>
      <c r="W215" s="429"/>
      <c r="X215" s="430"/>
      <c r="Y215" s="29"/>
      <c r="Z215" s="100"/>
      <c r="AA215" s="96"/>
      <c r="AB215" s="79"/>
      <c r="AC215" s="78"/>
      <c r="AD215" s="102"/>
      <c r="AE215" s="96"/>
      <c r="AF215" s="96"/>
      <c r="AG215" s="95"/>
      <c r="AH215" s="29"/>
      <c r="AI215" s="29"/>
      <c r="AJ215" s="29"/>
      <c r="AL215" s="183" t="s">
        <v>226</v>
      </c>
      <c r="AM215" s="184" t="s">
        <v>62</v>
      </c>
      <c r="AN215" s="475"/>
      <c r="AO215" s="476"/>
      <c r="AP215" s="476"/>
      <c r="AQ215" s="477"/>
      <c r="AR215" s="105">
        <v>15</v>
      </c>
      <c r="AS215" s="52" t="str">
        <f>IF(AR215="","","-")</f>
        <v>-</v>
      </c>
      <c r="AT215" s="60">
        <v>5</v>
      </c>
      <c r="AU215" s="438" t="str">
        <f>IF(AR215&lt;&gt;"",IF(AR215&gt;AT215,IF(AR216&gt;AT216,"○",IF(AR217&gt;AT217,"○","×")),IF(AR216&gt;AT216,IF(AR217&gt;AT217,"○","×"),"×")),"")</f>
        <v>○</v>
      </c>
      <c r="AV215" s="30">
        <v>15</v>
      </c>
      <c r="AW215" s="74" t="str">
        <f t="shared" ref="AW215:AW220" si="63">IF(AV215="","","-")</f>
        <v>-</v>
      </c>
      <c r="AX215" s="73">
        <v>12</v>
      </c>
      <c r="AY215" s="438" t="str">
        <f>IF(AV215&lt;&gt;"",IF(AV215&gt;AX215,IF(AV216&gt;AX216,"○",IF(AV217&gt;AX217,"○","×")),IF(AV216&gt;AX216,IF(AV217&gt;AX217,"○","×"),"×")),"")</f>
        <v>○</v>
      </c>
      <c r="AZ215" s="104">
        <v>15</v>
      </c>
      <c r="BA215" s="74" t="str">
        <f t="shared" ref="BA215:BA223" si="64">IF(AZ215="","","-")</f>
        <v>-</v>
      </c>
      <c r="BB215" s="60">
        <v>11</v>
      </c>
      <c r="BC215" s="439" t="str">
        <f>IF(AZ215&lt;&gt;"",IF(AZ215&gt;BB215,IF(AZ216&gt;BB216,"○",IF(AZ217&gt;BB217,"○","×")),IF(AZ216&gt;BB216,IF(AZ217&gt;BB217,"○","×"),"×")),"")</f>
        <v>×</v>
      </c>
      <c r="BD215" s="428">
        <f>RANK(BQ216,BQ216:BQ225)</f>
        <v>1</v>
      </c>
      <c r="BE215" s="429"/>
      <c r="BF215" s="429"/>
      <c r="BG215" s="430"/>
      <c r="BH215" s="29"/>
      <c r="BI215" s="100"/>
      <c r="BJ215" s="96"/>
      <c r="BK215" s="79"/>
      <c r="BL215" s="78"/>
      <c r="BM215" s="102"/>
      <c r="BN215" s="96"/>
      <c r="BO215" s="96"/>
      <c r="BP215" s="95"/>
      <c r="BQ215" s="29"/>
      <c r="BR215" s="29"/>
    </row>
    <row r="216" spans="3:70" ht="12" customHeight="1" x14ac:dyDescent="0.15">
      <c r="C216" s="183" t="s">
        <v>140</v>
      </c>
      <c r="D216" s="174" t="s">
        <v>91</v>
      </c>
      <c r="E216" s="478"/>
      <c r="F216" s="450"/>
      <c r="G216" s="450"/>
      <c r="H216" s="464"/>
      <c r="I216" s="30">
        <v>17</v>
      </c>
      <c r="J216" s="52" t="str">
        <f>IF(I216="","","-")</f>
        <v>-</v>
      </c>
      <c r="K216" s="72">
        <v>15</v>
      </c>
      <c r="L216" s="432"/>
      <c r="M216" s="30">
        <v>10</v>
      </c>
      <c r="N216" s="52" t="str">
        <f t="shared" si="61"/>
        <v>-</v>
      </c>
      <c r="O216" s="60">
        <v>15</v>
      </c>
      <c r="P216" s="432"/>
      <c r="Q216" s="30">
        <v>9</v>
      </c>
      <c r="R216" s="52" t="str">
        <f t="shared" si="62"/>
        <v>-</v>
      </c>
      <c r="S216" s="60">
        <v>15</v>
      </c>
      <c r="T216" s="435"/>
      <c r="U216" s="388"/>
      <c r="V216" s="389"/>
      <c r="W216" s="389"/>
      <c r="X216" s="390"/>
      <c r="Y216" s="29"/>
      <c r="Z216" s="100">
        <f>COUNTIF(E215:T217,"○")</f>
        <v>0</v>
      </c>
      <c r="AA216" s="96">
        <f>COUNTIF(E215:T217,"×")</f>
        <v>3</v>
      </c>
      <c r="AB216" s="99">
        <f>(IF((E215&gt;G215),1,0))+(IF((E216&gt;G216),1,0))+(IF((E217&gt;G217),1,0))+(IF((I215&gt;K215),1,0))+(IF((I216&gt;K216),1,0))+(IF((I217&gt;K217),1,0))+(IF((M215&gt;O215),1,0))+(IF((M216&gt;O216),1,0))+(IF((M217&gt;O217),1,0))+(IF((Q215&gt;S215),1,0))+(IF((Q216&gt;S216),1,0))+(IF((Q217&gt;S217),1,0))</f>
        <v>1</v>
      </c>
      <c r="AC216" s="98">
        <f>(IF((E215&lt;G215),1,0))+(IF((E216&lt;G216),1,0))+(IF((E217&lt;G217),1,0))+(IF((I215&lt;K215),1,0))+(IF((I216&lt;K216),1,0))+(IF((I217&lt;K217),1,0))+(IF((M215&lt;O215),1,0))+(IF((M216&lt;O216),1,0))+(IF((M217&lt;O217),1,0))+(IF((Q215&lt;S215),1,0))+(IF((Q216&lt;S216),1,0))+(IF((Q217&lt;S217),1,0))</f>
        <v>6</v>
      </c>
      <c r="AD216" s="97">
        <f>AB216-AC216</f>
        <v>-5</v>
      </c>
      <c r="AE216" s="96">
        <f>SUM(E215:E217,I215:I217,M215:M217,Q215:Q217)</f>
        <v>71</v>
      </c>
      <c r="AF216" s="96">
        <f>SUM(G215:G217,K215:K217,O215:O217,S215:S217)</f>
        <v>105</v>
      </c>
      <c r="AG216" s="95">
        <f>AE216-AF216</f>
        <v>-34</v>
      </c>
      <c r="AH216" s="391">
        <f>(Z216-AA216)*1000+(AD216)*100+AG216</f>
        <v>-3534</v>
      </c>
      <c r="AI216" s="392"/>
      <c r="AJ216" s="217"/>
      <c r="AL216" s="183" t="s">
        <v>225</v>
      </c>
      <c r="AM216" s="184" t="s">
        <v>46</v>
      </c>
      <c r="AN216" s="478"/>
      <c r="AO216" s="450"/>
      <c r="AP216" s="450"/>
      <c r="AQ216" s="464"/>
      <c r="AR216" s="30">
        <v>15</v>
      </c>
      <c r="AS216" s="52" t="str">
        <f>IF(AR216="","","-")</f>
        <v>-</v>
      </c>
      <c r="AT216" s="72">
        <v>6</v>
      </c>
      <c r="AU216" s="432"/>
      <c r="AV216" s="30">
        <v>15</v>
      </c>
      <c r="AW216" s="52" t="str">
        <f t="shared" si="63"/>
        <v>-</v>
      </c>
      <c r="AX216" s="60">
        <v>5</v>
      </c>
      <c r="AY216" s="432"/>
      <c r="AZ216" s="30">
        <v>12</v>
      </c>
      <c r="BA216" s="52" t="str">
        <f t="shared" si="64"/>
        <v>-</v>
      </c>
      <c r="BB216" s="60">
        <v>15</v>
      </c>
      <c r="BC216" s="435"/>
      <c r="BD216" s="388"/>
      <c r="BE216" s="389"/>
      <c r="BF216" s="389"/>
      <c r="BG216" s="390"/>
      <c r="BH216" s="29"/>
      <c r="BI216" s="100">
        <f>COUNTIF(AN215:BC217,"○")</f>
        <v>2</v>
      </c>
      <c r="BJ216" s="96">
        <f>COUNTIF(AN215:BC217,"×")</f>
        <v>1</v>
      </c>
      <c r="BK216" s="99">
        <f>(IF((AN215&gt;AP215),1,0))+(IF((AN216&gt;AP216),1,0))+(IF((AN217&gt;AP217),1,0))+(IF((AR215&gt;AT215),1,0))+(IF((AR216&gt;AT216),1,0))+(IF((AR217&gt;AT217),1,0))+(IF((AV215&gt;AX215),1,0))+(IF((AV216&gt;AX216),1,0))+(IF((AV217&gt;AX217),1,0))+(IF((AZ215&gt;BB215),1,0))+(IF((AZ216&gt;BB216),1,0))+(IF((AZ217&gt;BB217),1,0))</f>
        <v>5</v>
      </c>
      <c r="BL216" s="98">
        <f>(IF((AN215&lt;AP215),1,0))+(IF((AN216&lt;AP216),1,0))+(IF((AN217&lt;AP217),1,0))+(IF((AR215&lt;AT215),1,0))+(IF((AR216&lt;AT216),1,0))+(IF((AR217&lt;AT217),1,0))+(IF((AV215&lt;AX215),1,0))+(IF((AV216&lt;AX216),1,0))+(IF((AV217&lt;AX217),1,0))+(IF((AZ215&lt;BB215),1,0))+(IF((AZ216&lt;BB216),1,0))+(IF((AZ217&lt;BB217),1,0))</f>
        <v>2</v>
      </c>
      <c r="BM216" s="97">
        <f>BK216-BL216</f>
        <v>3</v>
      </c>
      <c r="BN216" s="96">
        <f>SUM(AN215:AN217,AR215:AR217,AV215:AV217,AZ215:AZ217)</f>
        <v>104</v>
      </c>
      <c r="BO216" s="96">
        <f>SUM(AP215:AP217,AT215:AT217,AX215:AX217,BB215:BB217)</f>
        <v>73</v>
      </c>
      <c r="BP216" s="95">
        <f>BN216-BO216</f>
        <v>31</v>
      </c>
      <c r="BQ216" s="391">
        <f>(BI216-BJ216)*1000+(BM216)*100+BP216</f>
        <v>1331</v>
      </c>
      <c r="BR216" s="392"/>
    </row>
    <row r="217" spans="3:70" ht="12" customHeight="1" thickBot="1" x14ac:dyDescent="0.2">
      <c r="C217" s="185"/>
      <c r="D217" s="176" t="s">
        <v>350</v>
      </c>
      <c r="E217" s="479"/>
      <c r="F217" s="480"/>
      <c r="G217" s="480"/>
      <c r="H217" s="481"/>
      <c r="I217" s="34">
        <v>10</v>
      </c>
      <c r="J217" s="52" t="str">
        <f>IF(I217="","","-")</f>
        <v>-</v>
      </c>
      <c r="K217" s="68">
        <v>15</v>
      </c>
      <c r="L217" s="433"/>
      <c r="M217" s="34"/>
      <c r="N217" s="69" t="str">
        <f t="shared" si="61"/>
        <v/>
      </c>
      <c r="O217" s="68"/>
      <c r="P217" s="432"/>
      <c r="Q217" s="34"/>
      <c r="R217" s="69" t="str">
        <f t="shared" si="62"/>
        <v/>
      </c>
      <c r="S217" s="68"/>
      <c r="T217" s="435"/>
      <c r="U217" s="6">
        <f>Z216</f>
        <v>0</v>
      </c>
      <c r="V217" s="7" t="s">
        <v>1</v>
      </c>
      <c r="W217" s="7">
        <f>AA216</f>
        <v>3</v>
      </c>
      <c r="X217" s="8" t="s">
        <v>0</v>
      </c>
      <c r="Y217" s="29"/>
      <c r="Z217" s="100"/>
      <c r="AA217" s="96"/>
      <c r="AB217" s="100"/>
      <c r="AC217" s="96"/>
      <c r="AD217" s="95"/>
      <c r="AE217" s="96"/>
      <c r="AF217" s="96"/>
      <c r="AG217" s="95"/>
      <c r="AH217" s="32"/>
      <c r="AI217" s="101"/>
      <c r="AJ217" s="101"/>
      <c r="AL217" s="185"/>
      <c r="AM217" s="176" t="s">
        <v>198</v>
      </c>
      <c r="AN217" s="479"/>
      <c r="AO217" s="480"/>
      <c r="AP217" s="480"/>
      <c r="AQ217" s="481"/>
      <c r="AR217" s="34"/>
      <c r="AS217" s="52" t="str">
        <f>IF(AR217="","","-")</f>
        <v/>
      </c>
      <c r="AT217" s="68"/>
      <c r="AU217" s="433"/>
      <c r="AV217" s="34"/>
      <c r="AW217" s="69" t="str">
        <f t="shared" si="63"/>
        <v/>
      </c>
      <c r="AX217" s="68"/>
      <c r="AY217" s="432"/>
      <c r="AZ217" s="34">
        <v>17</v>
      </c>
      <c r="BA217" s="69" t="str">
        <f t="shared" si="64"/>
        <v>-</v>
      </c>
      <c r="BB217" s="68">
        <v>19</v>
      </c>
      <c r="BC217" s="435"/>
      <c r="BD217" s="6">
        <f>BI216</f>
        <v>2</v>
      </c>
      <c r="BE217" s="7" t="s">
        <v>1</v>
      </c>
      <c r="BF217" s="7">
        <f>BJ216</f>
        <v>1</v>
      </c>
      <c r="BG217" s="8" t="s">
        <v>0</v>
      </c>
      <c r="BH217" s="29"/>
      <c r="BI217" s="100"/>
      <c r="BJ217" s="96"/>
      <c r="BK217" s="100"/>
      <c r="BL217" s="96"/>
      <c r="BM217" s="95"/>
      <c r="BN217" s="96"/>
      <c r="BO217" s="96"/>
      <c r="BP217" s="95"/>
      <c r="BQ217" s="32"/>
      <c r="BR217" s="101"/>
    </row>
    <row r="218" spans="3:70" ht="12" customHeight="1" x14ac:dyDescent="0.15">
      <c r="C218" s="186" t="s">
        <v>287</v>
      </c>
      <c r="D218" s="174" t="s">
        <v>107</v>
      </c>
      <c r="E218" s="54">
        <f>IF(K215="","",K215)</f>
        <v>15</v>
      </c>
      <c r="F218" s="52" t="str">
        <f t="shared" ref="F218:F226" si="65">IF(E218="","","-")</f>
        <v>-</v>
      </c>
      <c r="G218" s="51">
        <f>IF(I215="","",I215)</f>
        <v>8</v>
      </c>
      <c r="H218" s="393" t="str">
        <f>IF(L215="","",IF(L215="○","×",IF(L215="×","○")))</f>
        <v>○</v>
      </c>
      <c r="I218" s="446"/>
      <c r="J218" s="447"/>
      <c r="K218" s="447"/>
      <c r="L218" s="463"/>
      <c r="M218" s="30">
        <v>15</v>
      </c>
      <c r="N218" s="52" t="str">
        <f t="shared" si="61"/>
        <v>-</v>
      </c>
      <c r="O218" s="60">
        <v>11</v>
      </c>
      <c r="P218" s="437" t="str">
        <f>IF(M218&lt;&gt;"",IF(M218&gt;O218,IF(M219&gt;O219,"○",IF(M220&gt;O220,"○","×")),IF(M219&gt;O219,IF(M220&gt;O220,"○","×"),"×")),"")</f>
        <v>○</v>
      </c>
      <c r="Q218" s="30">
        <v>11</v>
      </c>
      <c r="R218" s="52" t="str">
        <f t="shared" si="62"/>
        <v>-</v>
      </c>
      <c r="S218" s="60">
        <v>15</v>
      </c>
      <c r="T218" s="434" t="str">
        <f>IF(Q218&lt;&gt;"",IF(Q218&gt;S218,IF(Q219&gt;S219,"○",IF(Q220&gt;S220,"○","×")),IF(Q219&gt;S219,IF(Q220&gt;S220,"○","×"),"×")),"")</f>
        <v>×</v>
      </c>
      <c r="U218" s="428">
        <f>RANK(AH219,AH216:AH225)</f>
        <v>2</v>
      </c>
      <c r="V218" s="429"/>
      <c r="W218" s="429"/>
      <c r="X218" s="430"/>
      <c r="Y218" s="29"/>
      <c r="Z218" s="79"/>
      <c r="AA218" s="78"/>
      <c r="AB218" s="79"/>
      <c r="AC218" s="78"/>
      <c r="AD218" s="102"/>
      <c r="AE218" s="78"/>
      <c r="AF218" s="78"/>
      <c r="AG218" s="102"/>
      <c r="AH218" s="32"/>
      <c r="AI218" s="101"/>
      <c r="AJ218" s="101"/>
      <c r="AL218" s="186" t="s">
        <v>135</v>
      </c>
      <c r="AM218" s="184" t="s">
        <v>92</v>
      </c>
      <c r="AN218" s="54">
        <f>IF(AT215="","",AT215)</f>
        <v>5</v>
      </c>
      <c r="AO218" s="52" t="str">
        <f t="shared" ref="AO218:AO226" si="66">IF(AN218="","","-")</f>
        <v>-</v>
      </c>
      <c r="AP218" s="51">
        <f>IF(AR215="","",AR215)</f>
        <v>15</v>
      </c>
      <c r="AQ218" s="393" t="str">
        <f>IF(AU215="","",IF(AU215="○","×",IF(AU215="×","○")))</f>
        <v>×</v>
      </c>
      <c r="AR218" s="446"/>
      <c r="AS218" s="447"/>
      <c r="AT218" s="447"/>
      <c r="AU218" s="463"/>
      <c r="AV218" s="30">
        <v>4</v>
      </c>
      <c r="AW218" s="52" t="str">
        <f t="shared" si="63"/>
        <v>-</v>
      </c>
      <c r="AX218" s="60">
        <v>15</v>
      </c>
      <c r="AY218" s="437" t="str">
        <f>IF(AV218&lt;&gt;"",IF(AV218&gt;AX218,IF(AV219&gt;AX219,"○",IF(AV220&gt;AX220,"○","×")),IF(AV219&gt;AX219,IF(AV220&gt;AX220,"○","×"),"×")),"")</f>
        <v>×</v>
      </c>
      <c r="AZ218" s="30">
        <v>7</v>
      </c>
      <c r="BA218" s="52" t="str">
        <f t="shared" si="64"/>
        <v>-</v>
      </c>
      <c r="BB218" s="60">
        <v>15</v>
      </c>
      <c r="BC218" s="434" t="str">
        <f>IF(AZ218&lt;&gt;"",IF(AZ218&gt;BB218,IF(AZ219&gt;BB219,"○",IF(AZ220&gt;BB220,"○","×")),IF(AZ219&gt;BB219,IF(AZ220&gt;BB220,"○","×"),"×")),"")</f>
        <v>×</v>
      </c>
      <c r="BD218" s="428">
        <f>RANK(BQ219,BQ216:BQ225)</f>
        <v>4</v>
      </c>
      <c r="BE218" s="429"/>
      <c r="BF218" s="429"/>
      <c r="BG218" s="430"/>
      <c r="BH218" s="29"/>
      <c r="BI218" s="79"/>
      <c r="BJ218" s="78"/>
      <c r="BK218" s="79"/>
      <c r="BL218" s="78"/>
      <c r="BM218" s="102"/>
      <c r="BN218" s="78"/>
      <c r="BO218" s="78"/>
      <c r="BP218" s="102"/>
      <c r="BQ218" s="32"/>
      <c r="BR218" s="101"/>
    </row>
    <row r="219" spans="3:70" ht="12" customHeight="1" x14ac:dyDescent="0.15">
      <c r="C219" s="187" t="s">
        <v>103</v>
      </c>
      <c r="D219" s="174" t="s">
        <v>108</v>
      </c>
      <c r="E219" s="54">
        <f>IF(K216="","",K216)</f>
        <v>15</v>
      </c>
      <c r="F219" s="52" t="str">
        <f t="shared" si="65"/>
        <v>-</v>
      </c>
      <c r="G219" s="51">
        <f>IF(I216="","",I216)</f>
        <v>17</v>
      </c>
      <c r="H219" s="394" t="str">
        <f>IF(J216="","",J216)</f>
        <v>-</v>
      </c>
      <c r="I219" s="449"/>
      <c r="J219" s="450"/>
      <c r="K219" s="450"/>
      <c r="L219" s="464"/>
      <c r="M219" s="30">
        <v>15</v>
      </c>
      <c r="N219" s="52" t="str">
        <f t="shared" si="61"/>
        <v>-</v>
      </c>
      <c r="O219" s="60">
        <v>6</v>
      </c>
      <c r="P219" s="432"/>
      <c r="Q219" s="30">
        <v>8</v>
      </c>
      <c r="R219" s="52" t="str">
        <f t="shared" si="62"/>
        <v>-</v>
      </c>
      <c r="S219" s="60">
        <v>15</v>
      </c>
      <c r="T219" s="435"/>
      <c r="U219" s="388"/>
      <c r="V219" s="389"/>
      <c r="W219" s="389"/>
      <c r="X219" s="390"/>
      <c r="Y219" s="29"/>
      <c r="Z219" s="100">
        <f>COUNTIF(E218:T220,"○")</f>
        <v>2</v>
      </c>
      <c r="AA219" s="96">
        <f>COUNTIF(E218:T220,"×")</f>
        <v>1</v>
      </c>
      <c r="AB219" s="99">
        <f>(IF((E218&gt;G218),1,0))+(IF((E219&gt;G219),1,0))+(IF((E220&gt;G220),1,0))+(IF((I218&gt;K218),1,0))+(IF((I219&gt;K219),1,0))+(IF((I220&gt;K220),1,0))+(IF((M218&gt;O218),1,0))+(IF((M219&gt;O219),1,0))+(IF((M220&gt;O220),1,0))+(IF((Q218&gt;S218),1,0))+(IF((Q219&gt;S219),1,0))+(IF((Q220&gt;S220),1,0))</f>
        <v>4</v>
      </c>
      <c r="AC219" s="98">
        <f>(IF((E218&lt;G218),1,0))+(IF((E219&lt;G219),1,0))+(IF((E220&lt;G220),1,0))+(IF((I218&lt;K218),1,0))+(IF((I219&lt;K219),1,0))+(IF((I220&lt;K220),1,0))+(IF((M218&lt;O218),1,0))+(IF((M219&lt;O219),1,0))+(IF((M220&lt;O220),1,0))+(IF((Q218&lt;S218),1,0))+(IF((Q219&lt;S219),1,0))+(IF((Q220&lt;S220),1,0))</f>
        <v>3</v>
      </c>
      <c r="AD219" s="97">
        <f>AB219-AC219</f>
        <v>1</v>
      </c>
      <c r="AE219" s="96">
        <f>SUM(E218:E220,I218:I220,M218:M220,Q218:Q220)</f>
        <v>94</v>
      </c>
      <c r="AF219" s="96">
        <f>SUM(G218:G220,K218:K220,O218:O220,S218:S220)</f>
        <v>82</v>
      </c>
      <c r="AG219" s="95">
        <f>AE219-AF219</f>
        <v>12</v>
      </c>
      <c r="AH219" s="391">
        <f>(Z219-AA219)*1000+(AD219)*100+AG219</f>
        <v>1112</v>
      </c>
      <c r="AI219" s="392"/>
      <c r="AJ219" s="217"/>
      <c r="AL219" s="187" t="s">
        <v>134</v>
      </c>
      <c r="AM219" s="184" t="s">
        <v>92</v>
      </c>
      <c r="AN219" s="54">
        <f>IF(AT216="","",AT216)</f>
        <v>6</v>
      </c>
      <c r="AO219" s="52" t="str">
        <f t="shared" si="66"/>
        <v>-</v>
      </c>
      <c r="AP219" s="51">
        <f>IF(AR216="","",AR216)</f>
        <v>15</v>
      </c>
      <c r="AQ219" s="394" t="str">
        <f>IF(AS216="","",AS216)</f>
        <v>-</v>
      </c>
      <c r="AR219" s="449"/>
      <c r="AS219" s="450"/>
      <c r="AT219" s="450"/>
      <c r="AU219" s="464"/>
      <c r="AV219" s="30">
        <v>9</v>
      </c>
      <c r="AW219" s="52" t="str">
        <f t="shared" si="63"/>
        <v>-</v>
      </c>
      <c r="AX219" s="60">
        <v>15</v>
      </c>
      <c r="AY219" s="432"/>
      <c r="AZ219" s="30">
        <v>3</v>
      </c>
      <c r="BA219" s="52" t="str">
        <f t="shared" si="64"/>
        <v>-</v>
      </c>
      <c r="BB219" s="60">
        <v>15</v>
      </c>
      <c r="BC219" s="435"/>
      <c r="BD219" s="388"/>
      <c r="BE219" s="389"/>
      <c r="BF219" s="389"/>
      <c r="BG219" s="390"/>
      <c r="BH219" s="29"/>
      <c r="BI219" s="100">
        <f>COUNTIF(AN218:BC220,"○")</f>
        <v>0</v>
      </c>
      <c r="BJ219" s="96">
        <f>COUNTIF(AN218:BC220,"×")</f>
        <v>3</v>
      </c>
      <c r="BK219" s="99">
        <f>(IF((AN218&gt;AP218),1,0))+(IF((AN219&gt;AP219),1,0))+(IF((AN220&gt;AP220),1,0))+(IF((AR218&gt;AT218),1,0))+(IF((AR219&gt;AT219),1,0))+(IF((AR220&gt;AT220),1,0))+(IF((AV218&gt;AX218),1,0))+(IF((AV219&gt;AX219),1,0))+(IF((AV220&gt;AX220),1,0))+(IF((AZ218&gt;BB218),1,0))+(IF((AZ219&gt;BB219),1,0))+(IF((AZ220&gt;BB220),1,0))</f>
        <v>0</v>
      </c>
      <c r="BL219" s="98">
        <f>(IF((AN218&lt;AP218),1,0))+(IF((AN219&lt;AP219),1,0))+(IF((AN220&lt;AP220),1,0))+(IF((AR218&lt;AT218),1,0))+(IF((AR219&lt;AT219),1,0))+(IF((AR220&lt;AT220),1,0))+(IF((AV218&lt;AX218),1,0))+(IF((AV219&lt;AX219),1,0))+(IF((AV220&lt;AX220),1,0))+(IF((AZ218&lt;BB218),1,0))+(IF((AZ219&lt;BB219),1,0))+(IF((AZ220&lt;BB220),1,0))</f>
        <v>6</v>
      </c>
      <c r="BM219" s="97">
        <f>BK219-BL219</f>
        <v>-6</v>
      </c>
      <c r="BN219" s="96">
        <f>SUM(AN218:AN220,AR218:AR220,AV218:AV220,AZ218:AZ220)</f>
        <v>34</v>
      </c>
      <c r="BO219" s="96">
        <f>SUM(AP218:AP220,AT218:AT220,AX218:AX220,BB218:BB220)</f>
        <v>90</v>
      </c>
      <c r="BP219" s="95">
        <f>BN219-BO219</f>
        <v>-56</v>
      </c>
      <c r="BQ219" s="391">
        <f>(BI219-BJ219)*1000+(BM219)*100+BP219</f>
        <v>-3656</v>
      </c>
      <c r="BR219" s="392"/>
    </row>
    <row r="220" spans="3:70" ht="12" customHeight="1" thickBot="1" x14ac:dyDescent="0.2">
      <c r="C220" s="185"/>
      <c r="D220" s="178" t="s">
        <v>175</v>
      </c>
      <c r="E220" s="71">
        <f>IF(K217="","",K217)</f>
        <v>15</v>
      </c>
      <c r="F220" s="52" t="str">
        <f t="shared" si="65"/>
        <v>-</v>
      </c>
      <c r="G220" s="70">
        <f>IF(I217="","",I217)</f>
        <v>10</v>
      </c>
      <c r="H220" s="494" t="str">
        <f>IF(J217="","",J217)</f>
        <v>-</v>
      </c>
      <c r="I220" s="495"/>
      <c r="J220" s="480"/>
      <c r="K220" s="480"/>
      <c r="L220" s="481"/>
      <c r="M220" s="34"/>
      <c r="N220" s="52" t="str">
        <f t="shared" si="61"/>
        <v/>
      </c>
      <c r="O220" s="68"/>
      <c r="P220" s="433"/>
      <c r="Q220" s="34"/>
      <c r="R220" s="69" t="str">
        <f t="shared" si="62"/>
        <v/>
      </c>
      <c r="S220" s="68"/>
      <c r="T220" s="436"/>
      <c r="U220" s="6">
        <f>Z219</f>
        <v>2</v>
      </c>
      <c r="V220" s="7" t="s">
        <v>1</v>
      </c>
      <c r="W220" s="7">
        <f>AA219</f>
        <v>1</v>
      </c>
      <c r="X220" s="8" t="s">
        <v>0</v>
      </c>
      <c r="Y220" s="29"/>
      <c r="Z220" s="94"/>
      <c r="AA220" s="93"/>
      <c r="AB220" s="94"/>
      <c r="AC220" s="93"/>
      <c r="AD220" s="92"/>
      <c r="AE220" s="93"/>
      <c r="AF220" s="93"/>
      <c r="AG220" s="92"/>
      <c r="AH220" s="32"/>
      <c r="AI220" s="101"/>
      <c r="AJ220" s="101"/>
      <c r="AL220" s="185"/>
      <c r="AM220" s="176" t="s">
        <v>350</v>
      </c>
      <c r="AN220" s="71" t="str">
        <f>IF(AT217="","",AT217)</f>
        <v/>
      </c>
      <c r="AO220" s="52" t="str">
        <f t="shared" si="66"/>
        <v/>
      </c>
      <c r="AP220" s="70" t="str">
        <f>IF(AR217="","",AR217)</f>
        <v/>
      </c>
      <c r="AQ220" s="494" t="str">
        <f>IF(AS217="","",AS217)</f>
        <v/>
      </c>
      <c r="AR220" s="495"/>
      <c r="AS220" s="480"/>
      <c r="AT220" s="480"/>
      <c r="AU220" s="481"/>
      <c r="AV220" s="34"/>
      <c r="AW220" s="52" t="str">
        <f t="shared" si="63"/>
        <v/>
      </c>
      <c r="AX220" s="68"/>
      <c r="AY220" s="433"/>
      <c r="AZ220" s="34"/>
      <c r="BA220" s="69" t="str">
        <f t="shared" si="64"/>
        <v/>
      </c>
      <c r="BB220" s="68"/>
      <c r="BC220" s="436"/>
      <c r="BD220" s="6">
        <f>BI219</f>
        <v>0</v>
      </c>
      <c r="BE220" s="7" t="s">
        <v>1</v>
      </c>
      <c r="BF220" s="7">
        <f>BJ219</f>
        <v>3</v>
      </c>
      <c r="BG220" s="8" t="s">
        <v>0</v>
      </c>
      <c r="BH220" s="29"/>
      <c r="BI220" s="94"/>
      <c r="BJ220" s="93"/>
      <c r="BK220" s="94"/>
      <c r="BL220" s="93"/>
      <c r="BM220" s="92"/>
      <c r="BN220" s="93"/>
      <c r="BO220" s="93"/>
      <c r="BP220" s="92"/>
      <c r="BQ220" s="32"/>
      <c r="BR220" s="101"/>
    </row>
    <row r="221" spans="3:70" ht="12" customHeight="1" x14ac:dyDescent="0.15">
      <c r="C221" s="188" t="s">
        <v>97</v>
      </c>
      <c r="D221" s="192" t="s">
        <v>62</v>
      </c>
      <c r="E221" s="54">
        <f>IF(O215="","",O215)</f>
        <v>15</v>
      </c>
      <c r="F221" s="56" t="str">
        <f t="shared" si="65"/>
        <v>-</v>
      </c>
      <c r="G221" s="51">
        <f>IF(M215="","",M215)</f>
        <v>11</v>
      </c>
      <c r="H221" s="393" t="str">
        <f>IF(P215="","",IF(P215="○","×",IF(P215="×","○")))</f>
        <v>○</v>
      </c>
      <c r="I221" s="53">
        <f>IF(O218="","",O218)</f>
        <v>11</v>
      </c>
      <c r="J221" s="52" t="str">
        <f t="shared" ref="J221:J226" si="67">IF(I221="","","-")</f>
        <v>-</v>
      </c>
      <c r="K221" s="51">
        <f>IF(M218="","",M218)</f>
        <v>15</v>
      </c>
      <c r="L221" s="393" t="str">
        <f>IF(P218="","",IF(P218="○","×",IF(P218="×","○")))</f>
        <v>×</v>
      </c>
      <c r="M221" s="446"/>
      <c r="N221" s="447"/>
      <c r="O221" s="447"/>
      <c r="P221" s="463"/>
      <c r="Q221" s="30">
        <v>9</v>
      </c>
      <c r="R221" s="52" t="str">
        <f t="shared" si="62"/>
        <v>-</v>
      </c>
      <c r="S221" s="60">
        <v>15</v>
      </c>
      <c r="T221" s="435" t="str">
        <f>IF(Q221&lt;&gt;"",IF(Q221&gt;S221,IF(Q222&gt;S222,"○",IF(Q223&gt;S223,"○","×")),IF(Q222&gt;S222,IF(Q223&gt;S223,"○","×"),"×")),"")</f>
        <v>×</v>
      </c>
      <c r="U221" s="428">
        <f>RANK(AH222,AH216:AH225)</f>
        <v>3</v>
      </c>
      <c r="V221" s="429"/>
      <c r="W221" s="429"/>
      <c r="X221" s="430"/>
      <c r="Y221" s="29"/>
      <c r="Z221" s="100"/>
      <c r="AA221" s="96"/>
      <c r="AB221" s="100"/>
      <c r="AC221" s="96"/>
      <c r="AD221" s="95"/>
      <c r="AE221" s="96"/>
      <c r="AF221" s="96"/>
      <c r="AG221" s="95"/>
      <c r="AH221" s="32"/>
      <c r="AI221" s="101"/>
      <c r="AJ221" s="101"/>
      <c r="AL221" s="188" t="s">
        <v>222</v>
      </c>
      <c r="AM221" s="189" t="s">
        <v>58</v>
      </c>
      <c r="AN221" s="54">
        <f>IF(AX215="","",AX215)</f>
        <v>12</v>
      </c>
      <c r="AO221" s="56" t="str">
        <f t="shared" si="66"/>
        <v>-</v>
      </c>
      <c r="AP221" s="51">
        <f>IF(AV215="","",AV215)</f>
        <v>15</v>
      </c>
      <c r="AQ221" s="393" t="str">
        <f>IF(AY215="","",IF(AY215="○","×",IF(AY215="×","○")))</f>
        <v>×</v>
      </c>
      <c r="AR221" s="53">
        <f>IF(AX218="","",AX218)</f>
        <v>15</v>
      </c>
      <c r="AS221" s="52" t="str">
        <f t="shared" ref="AS221:AS226" si="68">IF(AR221="","","-")</f>
        <v>-</v>
      </c>
      <c r="AT221" s="51">
        <f>IF(AV218="","",AV218)</f>
        <v>4</v>
      </c>
      <c r="AU221" s="393" t="str">
        <f>IF(AY218="","",IF(AY218="○","×",IF(AY218="×","○")))</f>
        <v>○</v>
      </c>
      <c r="AV221" s="446"/>
      <c r="AW221" s="447"/>
      <c r="AX221" s="447"/>
      <c r="AY221" s="463"/>
      <c r="AZ221" s="30">
        <v>15</v>
      </c>
      <c r="BA221" s="52" t="str">
        <f t="shared" si="64"/>
        <v>-</v>
      </c>
      <c r="BB221" s="60">
        <v>9</v>
      </c>
      <c r="BC221" s="435" t="str">
        <f>IF(AZ221&lt;&gt;"",IF(AZ221&gt;BB221,IF(AZ222&gt;BB222,"○",IF(AZ223&gt;BB223,"○","×")),IF(AZ222&gt;BB222,IF(AZ223&gt;BB223,"○","×"),"×")),"")</f>
        <v>○</v>
      </c>
      <c r="BD221" s="428">
        <f>RANK(BQ222,BQ216:BQ225)</f>
        <v>2</v>
      </c>
      <c r="BE221" s="429"/>
      <c r="BF221" s="429"/>
      <c r="BG221" s="430"/>
      <c r="BH221" s="29"/>
      <c r="BI221" s="100"/>
      <c r="BJ221" s="96"/>
      <c r="BK221" s="100"/>
      <c r="BL221" s="96"/>
      <c r="BM221" s="95"/>
      <c r="BN221" s="96"/>
      <c r="BO221" s="96"/>
      <c r="BP221" s="95"/>
      <c r="BQ221" s="32"/>
      <c r="BR221" s="101"/>
    </row>
    <row r="222" spans="3:70" ht="12" customHeight="1" x14ac:dyDescent="0.15">
      <c r="C222" s="187" t="s">
        <v>255</v>
      </c>
      <c r="D222" s="174" t="s">
        <v>62</v>
      </c>
      <c r="E222" s="54">
        <f>IF(O216="","",O216)</f>
        <v>15</v>
      </c>
      <c r="F222" s="52" t="str">
        <f t="shared" si="65"/>
        <v>-</v>
      </c>
      <c r="G222" s="51">
        <f>IF(M216="","",M216)</f>
        <v>10</v>
      </c>
      <c r="H222" s="394" t="str">
        <f>IF(J219="","",J219)</f>
        <v/>
      </c>
      <c r="I222" s="53">
        <f>IF(O219="","",O219)</f>
        <v>6</v>
      </c>
      <c r="J222" s="52" t="str">
        <f t="shared" si="67"/>
        <v>-</v>
      </c>
      <c r="K222" s="51">
        <f>IF(M219="","",M219)</f>
        <v>15</v>
      </c>
      <c r="L222" s="394" t="str">
        <f>IF(N219="","",N219)</f>
        <v>-</v>
      </c>
      <c r="M222" s="449"/>
      <c r="N222" s="450"/>
      <c r="O222" s="450"/>
      <c r="P222" s="464"/>
      <c r="Q222" s="30">
        <v>8</v>
      </c>
      <c r="R222" s="52" t="str">
        <f t="shared" si="62"/>
        <v>-</v>
      </c>
      <c r="S222" s="60">
        <v>15</v>
      </c>
      <c r="T222" s="435"/>
      <c r="U222" s="388"/>
      <c r="V222" s="389"/>
      <c r="W222" s="389"/>
      <c r="X222" s="390"/>
      <c r="Y222" s="29"/>
      <c r="Z222" s="100">
        <f>COUNTIF(E221:T223,"○")</f>
        <v>1</v>
      </c>
      <c r="AA222" s="96">
        <f>COUNTIF(E221:T223,"×")</f>
        <v>2</v>
      </c>
      <c r="AB222" s="99">
        <f>(IF((E221&gt;G221),1,0))+(IF((E222&gt;G222),1,0))+(IF((E223&gt;G223),1,0))+(IF((I221&gt;K221),1,0))+(IF((I222&gt;K222),1,0))+(IF((I223&gt;K223),1,0))+(IF((M221&gt;O221),1,0))+(IF((M222&gt;O222),1,0))+(IF((M223&gt;O223),1,0))+(IF((Q221&gt;S221),1,0))+(IF((Q222&gt;S222),1,0))+(IF((Q223&gt;S223),1,0))</f>
        <v>2</v>
      </c>
      <c r="AC222" s="98">
        <f>(IF((E221&lt;G221),1,0))+(IF((E222&lt;G222),1,0))+(IF((E223&lt;G223),1,0))+(IF((I221&lt;K221),1,0))+(IF((I222&lt;K222),1,0))+(IF((I223&lt;K223),1,0))+(IF((M221&lt;O221),1,0))+(IF((M222&lt;O222),1,0))+(IF((M223&lt;O223),1,0))+(IF((Q221&lt;S221),1,0))+(IF((Q222&lt;S222),1,0))+(IF((Q223&lt;S223),1,0))</f>
        <v>4</v>
      </c>
      <c r="AD222" s="97">
        <f>AB222-AC222</f>
        <v>-2</v>
      </c>
      <c r="AE222" s="96">
        <f>SUM(E221:E223,I221:I223,M221:M223,Q221:Q223)</f>
        <v>64</v>
      </c>
      <c r="AF222" s="96">
        <f>SUM(G221:G223,K221:K223,O221:O223,S221:S223)</f>
        <v>81</v>
      </c>
      <c r="AG222" s="95">
        <f>AE222-AF222</f>
        <v>-17</v>
      </c>
      <c r="AH222" s="391">
        <f>(Z222-AA222)*1000+(AD222)*100+AG222</f>
        <v>-1217</v>
      </c>
      <c r="AI222" s="392"/>
      <c r="AJ222" s="217"/>
      <c r="AL222" s="187" t="s">
        <v>221</v>
      </c>
      <c r="AM222" s="184" t="s">
        <v>156</v>
      </c>
      <c r="AN222" s="54">
        <f>IF(AX216="","",AX216)</f>
        <v>5</v>
      </c>
      <c r="AO222" s="52" t="str">
        <f t="shared" si="66"/>
        <v>-</v>
      </c>
      <c r="AP222" s="51">
        <f>IF(AV216="","",AV216)</f>
        <v>15</v>
      </c>
      <c r="AQ222" s="394" t="str">
        <f>IF(AS219="","",AS219)</f>
        <v/>
      </c>
      <c r="AR222" s="53">
        <f>IF(AX219="","",AX219)</f>
        <v>15</v>
      </c>
      <c r="AS222" s="52" t="str">
        <f t="shared" si="68"/>
        <v>-</v>
      </c>
      <c r="AT222" s="51">
        <f>IF(AV219="","",AV219)</f>
        <v>9</v>
      </c>
      <c r="AU222" s="394" t="str">
        <f>IF(AW219="","",AW219)</f>
        <v>-</v>
      </c>
      <c r="AV222" s="449"/>
      <c r="AW222" s="450"/>
      <c r="AX222" s="450"/>
      <c r="AY222" s="464"/>
      <c r="AZ222" s="30">
        <v>15</v>
      </c>
      <c r="BA222" s="52" t="str">
        <f t="shared" si="64"/>
        <v>-</v>
      </c>
      <c r="BB222" s="60">
        <v>7</v>
      </c>
      <c r="BC222" s="435"/>
      <c r="BD222" s="388"/>
      <c r="BE222" s="389"/>
      <c r="BF222" s="389"/>
      <c r="BG222" s="390"/>
      <c r="BH222" s="29"/>
      <c r="BI222" s="100">
        <f>COUNTIF(AN221:BC223,"○")</f>
        <v>2</v>
      </c>
      <c r="BJ222" s="96">
        <f>COUNTIF(AN221:BC223,"×")</f>
        <v>1</v>
      </c>
      <c r="BK222" s="99">
        <f>(IF((AN221&gt;AP221),1,0))+(IF((AN222&gt;AP222),1,0))+(IF((AN223&gt;AP223),1,0))+(IF((AR221&gt;AT221),1,0))+(IF((AR222&gt;AT222),1,0))+(IF((AR223&gt;AT223),1,0))+(IF((AV221&gt;AX221),1,0))+(IF((AV222&gt;AX222),1,0))+(IF((AV223&gt;AX223),1,0))+(IF((AZ221&gt;BB221),1,0))+(IF((AZ222&gt;BB222),1,0))+(IF((AZ223&gt;BB223),1,0))</f>
        <v>4</v>
      </c>
      <c r="BL222" s="98">
        <f>(IF((AN221&lt;AP221),1,0))+(IF((AN222&lt;AP222),1,0))+(IF((AN223&lt;AP223),1,0))+(IF((AR221&lt;AT221),1,0))+(IF((AR222&lt;AT222),1,0))+(IF((AR223&lt;AT223),1,0))+(IF((AV221&lt;AX221),1,0))+(IF((AV222&lt;AX222),1,0))+(IF((AV223&lt;AX223),1,0))+(IF((AZ221&lt;BB221),1,0))+(IF((AZ222&lt;BB222),1,0))+(IF((AZ223&lt;BB223),1,0))</f>
        <v>2</v>
      </c>
      <c r="BM222" s="97">
        <f>BK222-BL222</f>
        <v>2</v>
      </c>
      <c r="BN222" s="96">
        <f>SUM(AN221:AN223,AR221:AR223,AV221:AV223,AZ221:AZ223)</f>
        <v>77</v>
      </c>
      <c r="BO222" s="96">
        <f>SUM(AP221:AP223,AT221:AT223,AX221:AX223,BB221:BB223)</f>
        <v>59</v>
      </c>
      <c r="BP222" s="95">
        <f>BN222-BO222</f>
        <v>18</v>
      </c>
      <c r="BQ222" s="391">
        <f>(BI222-BJ222)*1000+(BM222)*100+BP222</f>
        <v>1218</v>
      </c>
      <c r="BR222" s="392"/>
    </row>
    <row r="223" spans="3:70" ht="12" customHeight="1" thickBot="1" x14ac:dyDescent="0.2">
      <c r="C223" s="185"/>
      <c r="D223" s="176" t="s">
        <v>198</v>
      </c>
      <c r="E223" s="71" t="str">
        <f>IF(O217="","",O217)</f>
        <v/>
      </c>
      <c r="F223" s="69" t="str">
        <f t="shared" si="65"/>
        <v/>
      </c>
      <c r="G223" s="70" t="str">
        <f>IF(M217="","",M217)</f>
        <v/>
      </c>
      <c r="H223" s="494" t="str">
        <f>IF(J220="","",J220)</f>
        <v/>
      </c>
      <c r="I223" s="103" t="str">
        <f>IF(O220="","",O220)</f>
        <v/>
      </c>
      <c r="J223" s="52" t="str">
        <f t="shared" si="67"/>
        <v/>
      </c>
      <c r="K223" s="70" t="str">
        <f>IF(M220="","",M220)</f>
        <v/>
      </c>
      <c r="L223" s="494" t="str">
        <f>IF(N220="","",N220)</f>
        <v/>
      </c>
      <c r="M223" s="495"/>
      <c r="N223" s="480"/>
      <c r="O223" s="480"/>
      <c r="P223" s="481"/>
      <c r="Q223" s="34"/>
      <c r="R223" s="52" t="str">
        <f t="shared" si="62"/>
        <v/>
      </c>
      <c r="S223" s="68"/>
      <c r="T223" s="436"/>
      <c r="U223" s="6">
        <f>Z222</f>
        <v>1</v>
      </c>
      <c r="V223" s="7" t="s">
        <v>1</v>
      </c>
      <c r="W223" s="7">
        <f>AA222</f>
        <v>2</v>
      </c>
      <c r="X223" s="8" t="s">
        <v>0</v>
      </c>
      <c r="Y223" s="29"/>
      <c r="Z223" s="100"/>
      <c r="AA223" s="96"/>
      <c r="AB223" s="100"/>
      <c r="AC223" s="96"/>
      <c r="AD223" s="95"/>
      <c r="AE223" s="96"/>
      <c r="AF223" s="96"/>
      <c r="AG223" s="95"/>
      <c r="AH223" s="32"/>
      <c r="AI223" s="101"/>
      <c r="AJ223" s="101"/>
      <c r="AL223" s="185"/>
      <c r="AM223" s="176" t="s">
        <v>350</v>
      </c>
      <c r="AN223" s="71" t="str">
        <f>IF(AX217="","",AX217)</f>
        <v/>
      </c>
      <c r="AO223" s="69" t="str">
        <f t="shared" si="66"/>
        <v/>
      </c>
      <c r="AP223" s="70" t="str">
        <f>IF(AV217="","",AV217)</f>
        <v/>
      </c>
      <c r="AQ223" s="494" t="str">
        <f>IF(AS220="","",AS220)</f>
        <v/>
      </c>
      <c r="AR223" s="103" t="str">
        <f>IF(AX220="","",AX220)</f>
        <v/>
      </c>
      <c r="AS223" s="52" t="str">
        <f t="shared" si="68"/>
        <v/>
      </c>
      <c r="AT223" s="70" t="str">
        <f>IF(AV220="","",AV220)</f>
        <v/>
      </c>
      <c r="AU223" s="494" t="str">
        <f>IF(AW220="","",AW220)</f>
        <v/>
      </c>
      <c r="AV223" s="495"/>
      <c r="AW223" s="480"/>
      <c r="AX223" s="480"/>
      <c r="AY223" s="481"/>
      <c r="AZ223" s="34"/>
      <c r="BA223" s="52" t="str">
        <f t="shared" si="64"/>
        <v/>
      </c>
      <c r="BB223" s="68"/>
      <c r="BC223" s="436"/>
      <c r="BD223" s="6">
        <f>BI222</f>
        <v>2</v>
      </c>
      <c r="BE223" s="7" t="s">
        <v>1</v>
      </c>
      <c r="BF223" s="7">
        <f>BJ222</f>
        <v>1</v>
      </c>
      <c r="BG223" s="8" t="s">
        <v>0</v>
      </c>
      <c r="BH223" s="29"/>
      <c r="BI223" s="100"/>
      <c r="BJ223" s="96"/>
      <c r="BK223" s="100"/>
      <c r="BL223" s="96"/>
      <c r="BM223" s="95"/>
      <c r="BN223" s="96"/>
      <c r="BO223" s="96"/>
      <c r="BP223" s="95"/>
      <c r="BQ223" s="32"/>
      <c r="BR223" s="101"/>
    </row>
    <row r="224" spans="3:70" ht="12" customHeight="1" x14ac:dyDescent="0.15">
      <c r="C224" s="187" t="s">
        <v>254</v>
      </c>
      <c r="D224" s="174" t="s">
        <v>252</v>
      </c>
      <c r="E224" s="54">
        <f>IF(S215="","",S215)</f>
        <v>15</v>
      </c>
      <c r="F224" s="52" t="str">
        <f t="shared" si="65"/>
        <v>-</v>
      </c>
      <c r="G224" s="51">
        <f>IF(Q215="","",Q215)</f>
        <v>6</v>
      </c>
      <c r="H224" s="393" t="str">
        <f>IF(T215="","",IF(T215="○","×",IF(T215="×","○")))</f>
        <v>○</v>
      </c>
      <c r="I224" s="53">
        <f>IF(S218="","",S218)</f>
        <v>15</v>
      </c>
      <c r="J224" s="56" t="str">
        <f t="shared" si="67"/>
        <v>-</v>
      </c>
      <c r="K224" s="51">
        <f>IF(Q218="","",Q218)</f>
        <v>11</v>
      </c>
      <c r="L224" s="393" t="str">
        <f>IF(T218="","",IF(T218="○","×",IF(T218="×","○")))</f>
        <v>○</v>
      </c>
      <c r="M224" s="57">
        <f>IF(S221="","",S221)</f>
        <v>15</v>
      </c>
      <c r="N224" s="52" t="str">
        <f>IF(M224="","","-")</f>
        <v>-</v>
      </c>
      <c r="O224" s="55">
        <f>IF(Q221="","",Q221)</f>
        <v>9</v>
      </c>
      <c r="P224" s="393" t="str">
        <f>IF(T221="","",IF(T221="○","×",IF(T221="×","○")))</f>
        <v>○</v>
      </c>
      <c r="Q224" s="446"/>
      <c r="R224" s="447"/>
      <c r="S224" s="447"/>
      <c r="T224" s="448"/>
      <c r="U224" s="428">
        <f>RANK(AH225,AH216:AH225)</f>
        <v>1</v>
      </c>
      <c r="V224" s="429"/>
      <c r="W224" s="429"/>
      <c r="X224" s="430"/>
      <c r="Y224" s="29"/>
      <c r="Z224" s="79"/>
      <c r="AA224" s="78"/>
      <c r="AB224" s="79"/>
      <c r="AC224" s="78"/>
      <c r="AD224" s="102"/>
      <c r="AE224" s="78"/>
      <c r="AF224" s="78"/>
      <c r="AG224" s="102"/>
      <c r="AH224" s="32"/>
      <c r="AI224" s="101"/>
      <c r="AJ224" s="101"/>
      <c r="AL224" s="187" t="s">
        <v>250</v>
      </c>
      <c r="AM224" s="184" t="s">
        <v>251</v>
      </c>
      <c r="AN224" s="54">
        <f>IF(BB215="","",BB215)</f>
        <v>11</v>
      </c>
      <c r="AO224" s="52" t="str">
        <f t="shared" si="66"/>
        <v>-</v>
      </c>
      <c r="AP224" s="51">
        <f>IF(AZ215="","",AZ215)</f>
        <v>15</v>
      </c>
      <c r="AQ224" s="393" t="str">
        <f>IF(BC215="","",IF(BC215="○","×",IF(BC215="×","○")))</f>
        <v>○</v>
      </c>
      <c r="AR224" s="53">
        <f>IF(BB218="","",BB218)</f>
        <v>15</v>
      </c>
      <c r="AS224" s="56" t="str">
        <f t="shared" si="68"/>
        <v>-</v>
      </c>
      <c r="AT224" s="51">
        <f>IF(AZ218="","",AZ218)</f>
        <v>7</v>
      </c>
      <c r="AU224" s="393" t="str">
        <f>IF(BC218="","",IF(BC218="○","×",IF(BC218="×","○")))</f>
        <v>○</v>
      </c>
      <c r="AV224" s="57">
        <f>IF(BB221="","",BB221)</f>
        <v>9</v>
      </c>
      <c r="AW224" s="52" t="str">
        <f>IF(AV224="","","-")</f>
        <v>-</v>
      </c>
      <c r="AX224" s="55">
        <f>IF(AZ221="","",AZ221)</f>
        <v>15</v>
      </c>
      <c r="AY224" s="393" t="str">
        <f>IF(BC221="","",IF(BC221="○","×",IF(BC221="×","○")))</f>
        <v>×</v>
      </c>
      <c r="AZ224" s="446"/>
      <c r="BA224" s="447"/>
      <c r="BB224" s="447"/>
      <c r="BC224" s="448"/>
      <c r="BD224" s="428">
        <f>RANK(BQ225,BQ216:BQ225)</f>
        <v>3</v>
      </c>
      <c r="BE224" s="429"/>
      <c r="BF224" s="429"/>
      <c r="BG224" s="430"/>
      <c r="BH224" s="29"/>
      <c r="BI224" s="79"/>
      <c r="BJ224" s="78"/>
      <c r="BK224" s="79"/>
      <c r="BL224" s="78"/>
      <c r="BM224" s="102"/>
      <c r="BN224" s="78"/>
      <c r="BO224" s="78"/>
      <c r="BP224" s="102"/>
      <c r="BQ224" s="32"/>
      <c r="BR224" s="101"/>
    </row>
    <row r="225" spans="3:70" ht="12" customHeight="1" x14ac:dyDescent="0.15">
      <c r="C225" s="187" t="s">
        <v>253</v>
      </c>
      <c r="D225" s="174" t="s">
        <v>252</v>
      </c>
      <c r="E225" s="54">
        <f>IF(S216="","",S216)</f>
        <v>15</v>
      </c>
      <c r="F225" s="52" t="str">
        <f t="shared" si="65"/>
        <v>-</v>
      </c>
      <c r="G225" s="51">
        <f>IF(Q216="","",Q216)</f>
        <v>9</v>
      </c>
      <c r="H225" s="394" t="str">
        <f>IF(J222="","",J222)</f>
        <v>-</v>
      </c>
      <c r="I225" s="53">
        <f>IF(S219="","",S219)</f>
        <v>15</v>
      </c>
      <c r="J225" s="52" t="str">
        <f t="shared" si="67"/>
        <v>-</v>
      </c>
      <c r="K225" s="51">
        <f>IF(Q219="","",Q219)</f>
        <v>8</v>
      </c>
      <c r="L225" s="394" t="str">
        <f>IF(N222="","",N222)</f>
        <v/>
      </c>
      <c r="M225" s="53">
        <f>IF(S222="","",S222)</f>
        <v>15</v>
      </c>
      <c r="N225" s="52" t="str">
        <f>IF(M225="","","-")</f>
        <v>-</v>
      </c>
      <c r="O225" s="51">
        <f>IF(Q222="","",Q222)</f>
        <v>8</v>
      </c>
      <c r="P225" s="394" t="str">
        <f>IF(R222="","",R222)</f>
        <v>-</v>
      </c>
      <c r="Q225" s="449"/>
      <c r="R225" s="450"/>
      <c r="S225" s="450"/>
      <c r="T225" s="451"/>
      <c r="U225" s="388"/>
      <c r="V225" s="389"/>
      <c r="W225" s="389"/>
      <c r="X225" s="390"/>
      <c r="Y225" s="29"/>
      <c r="Z225" s="100">
        <f>COUNTIF(E224:T226,"○")</f>
        <v>3</v>
      </c>
      <c r="AA225" s="96">
        <f>COUNTIF(E224:T226,"×")</f>
        <v>0</v>
      </c>
      <c r="AB225" s="99">
        <f>(IF((E224&gt;G224),1,0))+(IF((E225&gt;G225),1,0))+(IF((E226&gt;G226),1,0))+(IF((I224&gt;K224),1,0))+(IF((I225&gt;K225),1,0))+(IF((I226&gt;K226),1,0))+(IF((M224&gt;O224),1,0))+(IF((M225&gt;O225),1,0))+(IF((M226&gt;O226),1,0))+(IF((Q224&gt;S224),1,0))+(IF((Q225&gt;S225),1,0))+(IF((Q226&gt;S226),1,0))</f>
        <v>6</v>
      </c>
      <c r="AC225" s="98">
        <f>(IF((E224&lt;G224),1,0))+(IF((E225&lt;G225),1,0))+(IF((E226&lt;G226),1,0))+(IF((I224&lt;K224),1,0))+(IF((I225&lt;K225),1,0))+(IF((I226&lt;K226),1,0))+(IF((M224&lt;O224),1,0))+(IF((M225&lt;O225),1,0))+(IF((M226&lt;O226),1,0))+(IF((Q224&lt;S224),1,0))+(IF((Q225&lt;S225),1,0))+(IF((Q226&lt;S226),1,0))</f>
        <v>0</v>
      </c>
      <c r="AD225" s="97">
        <f>AB225-AC225</f>
        <v>6</v>
      </c>
      <c r="AE225" s="96">
        <f>SUM(E224:E226,I224:I226,M224:M226,Q224:Q226)</f>
        <v>90</v>
      </c>
      <c r="AF225" s="96">
        <f>SUM(G224:G226,K224:K226,O224:O226,S224:S226)</f>
        <v>51</v>
      </c>
      <c r="AG225" s="95">
        <f>AE225-AF225</f>
        <v>39</v>
      </c>
      <c r="AH225" s="391">
        <f>(Z225-AA225)*1000+(AD225)*100+AG225</f>
        <v>3639</v>
      </c>
      <c r="AI225" s="392"/>
      <c r="AJ225" s="217"/>
      <c r="AL225" s="187" t="s">
        <v>249</v>
      </c>
      <c r="AM225" s="184" t="s">
        <v>336</v>
      </c>
      <c r="AN225" s="54">
        <f>IF(BB216="","",BB216)</f>
        <v>15</v>
      </c>
      <c r="AO225" s="52" t="str">
        <f t="shared" si="66"/>
        <v>-</v>
      </c>
      <c r="AP225" s="51">
        <f>IF(AZ216="","",AZ216)</f>
        <v>12</v>
      </c>
      <c r="AQ225" s="394" t="str">
        <f>IF(AS222="","",AS222)</f>
        <v>-</v>
      </c>
      <c r="AR225" s="53">
        <f>IF(BB219="","",BB219)</f>
        <v>15</v>
      </c>
      <c r="AS225" s="52" t="str">
        <f t="shared" si="68"/>
        <v>-</v>
      </c>
      <c r="AT225" s="51">
        <f>IF(AZ219="","",AZ219)</f>
        <v>3</v>
      </c>
      <c r="AU225" s="394" t="str">
        <f>IF(AW222="","",AW222)</f>
        <v/>
      </c>
      <c r="AV225" s="53">
        <f>IF(BB222="","",BB222)</f>
        <v>7</v>
      </c>
      <c r="AW225" s="52" t="str">
        <f>IF(AV225="","","-")</f>
        <v>-</v>
      </c>
      <c r="AX225" s="51">
        <f>IF(AZ222="","",AZ222)</f>
        <v>15</v>
      </c>
      <c r="AY225" s="394" t="str">
        <f>IF(BA222="","",BA222)</f>
        <v>-</v>
      </c>
      <c r="AZ225" s="449"/>
      <c r="BA225" s="450"/>
      <c r="BB225" s="450"/>
      <c r="BC225" s="451"/>
      <c r="BD225" s="388"/>
      <c r="BE225" s="389"/>
      <c r="BF225" s="389"/>
      <c r="BG225" s="390"/>
      <c r="BH225" s="29"/>
      <c r="BI225" s="100">
        <f>COUNTIF(AN224:BC226,"○")</f>
        <v>2</v>
      </c>
      <c r="BJ225" s="96">
        <f>COUNTIF(AN224:BC226,"×")</f>
        <v>1</v>
      </c>
      <c r="BK225" s="99">
        <f>(IF((AN224&gt;AP224),1,0))+(IF((AN225&gt;AP225),1,0))+(IF((AN226&gt;AP226),1,0))+(IF((AR224&gt;AT224),1,0))+(IF((AR225&gt;AT225),1,0))+(IF((AR226&gt;AT226),1,0))+(IF((AV224&gt;AX224),1,0))+(IF((AV225&gt;AX225),1,0))+(IF((AV226&gt;AX226),1,0))+(IF((AZ224&gt;BB224),1,0))+(IF((AZ225&gt;BB225),1,0))+(IF((AZ226&gt;BB226),1,0))</f>
        <v>4</v>
      </c>
      <c r="BL225" s="98">
        <f>(IF((AN224&lt;AP224),1,0))+(IF((AN225&lt;AP225),1,0))+(IF((AN226&lt;AP226),1,0))+(IF((AR224&lt;AT224),1,0))+(IF((AR225&lt;AT225),1,0))+(IF((AR226&lt;AT226),1,0))+(IF((AV224&lt;AX224),1,0))+(IF((AV225&lt;AX225),1,0))+(IF((AV226&lt;AX226),1,0))+(IF((AZ224&lt;BB224),1,0))+(IF((AZ225&lt;BB225),1,0))+(IF((AZ226&lt;BB226),1,0))</f>
        <v>3</v>
      </c>
      <c r="BM225" s="97">
        <f>BK225-BL225</f>
        <v>1</v>
      </c>
      <c r="BN225" s="96">
        <f>SUM(AN224:AN226,AR224:AR226,AV224:AV226,AZ224:AZ226)</f>
        <v>91</v>
      </c>
      <c r="BO225" s="96">
        <f>SUM(AP224:AP226,AT224:AT226,AX224:AX226,BB224:BB226)</f>
        <v>84</v>
      </c>
      <c r="BP225" s="95">
        <f>BN225-BO225</f>
        <v>7</v>
      </c>
      <c r="BQ225" s="391">
        <f>(BI225-BJ225)*1000+(BM225)*100+BP225</f>
        <v>1107</v>
      </c>
      <c r="BR225" s="392"/>
    </row>
    <row r="226" spans="3:70" ht="12" customHeight="1" thickBot="1" x14ac:dyDescent="0.2">
      <c r="C226" s="190"/>
      <c r="D226" s="182" t="s">
        <v>138</v>
      </c>
      <c r="E226" s="44" t="str">
        <f>IF(S217="","",S217)</f>
        <v/>
      </c>
      <c r="F226" s="42" t="str">
        <f t="shared" si="65"/>
        <v/>
      </c>
      <c r="G226" s="41" t="str">
        <f>IF(Q217="","",Q217)</f>
        <v/>
      </c>
      <c r="H226" s="395" t="str">
        <f>IF(J223="","",J223)</f>
        <v/>
      </c>
      <c r="I226" s="43" t="str">
        <f>IF(S220="","",S220)</f>
        <v/>
      </c>
      <c r="J226" s="42" t="str">
        <f t="shared" si="67"/>
        <v/>
      </c>
      <c r="K226" s="41" t="str">
        <f>IF(Q220="","",Q220)</f>
        <v/>
      </c>
      <c r="L226" s="395" t="str">
        <f>IF(N223="","",N223)</f>
        <v/>
      </c>
      <c r="M226" s="43" t="str">
        <f>IF(S223="","",S223)</f>
        <v/>
      </c>
      <c r="N226" s="42" t="str">
        <f>IF(M226="","","-")</f>
        <v/>
      </c>
      <c r="O226" s="41" t="str">
        <f>IF(Q223="","",Q223)</f>
        <v/>
      </c>
      <c r="P226" s="395" t="str">
        <f>IF(R223="","",R223)</f>
        <v/>
      </c>
      <c r="Q226" s="452"/>
      <c r="R226" s="453"/>
      <c r="S226" s="453"/>
      <c r="T226" s="454"/>
      <c r="U226" s="9">
        <f>Z225</f>
        <v>3</v>
      </c>
      <c r="V226" s="10" t="s">
        <v>1</v>
      </c>
      <c r="W226" s="10">
        <f>AA225</f>
        <v>0</v>
      </c>
      <c r="X226" s="11" t="s">
        <v>0</v>
      </c>
      <c r="Y226" s="29"/>
      <c r="Z226" s="94"/>
      <c r="AA226" s="93"/>
      <c r="AB226" s="94"/>
      <c r="AC226" s="93"/>
      <c r="AD226" s="92"/>
      <c r="AE226" s="93"/>
      <c r="AF226" s="93"/>
      <c r="AG226" s="92"/>
      <c r="AH226" s="80"/>
      <c r="AI226" s="91"/>
      <c r="AJ226" s="91"/>
      <c r="AL226" s="190"/>
      <c r="AM226" s="191" t="s">
        <v>127</v>
      </c>
      <c r="AN226" s="44">
        <f>IF(BB217="","",BB217)</f>
        <v>19</v>
      </c>
      <c r="AO226" s="42" t="str">
        <f t="shared" si="66"/>
        <v>-</v>
      </c>
      <c r="AP226" s="41">
        <f>IF(AZ217="","",AZ217)</f>
        <v>17</v>
      </c>
      <c r="AQ226" s="395" t="str">
        <f>IF(AS223="","",AS223)</f>
        <v/>
      </c>
      <c r="AR226" s="43" t="str">
        <f>IF(BB220="","",BB220)</f>
        <v/>
      </c>
      <c r="AS226" s="42" t="str">
        <f t="shared" si="68"/>
        <v/>
      </c>
      <c r="AT226" s="41" t="str">
        <f>IF(AZ220="","",AZ220)</f>
        <v/>
      </c>
      <c r="AU226" s="395" t="str">
        <f>IF(AW223="","",AW223)</f>
        <v/>
      </c>
      <c r="AV226" s="43" t="str">
        <f>IF(BB223="","",BB223)</f>
        <v/>
      </c>
      <c r="AW226" s="42" t="str">
        <f>IF(AV226="","","-")</f>
        <v/>
      </c>
      <c r="AX226" s="41" t="str">
        <f>IF(AZ223="","",AZ223)</f>
        <v/>
      </c>
      <c r="AY226" s="395" t="str">
        <f>IF(BA223="","",BA223)</f>
        <v/>
      </c>
      <c r="AZ226" s="452"/>
      <c r="BA226" s="453"/>
      <c r="BB226" s="453"/>
      <c r="BC226" s="454"/>
      <c r="BD226" s="9">
        <f>BI225</f>
        <v>2</v>
      </c>
      <c r="BE226" s="10" t="s">
        <v>1</v>
      </c>
      <c r="BF226" s="10">
        <f>BJ225</f>
        <v>1</v>
      </c>
      <c r="BG226" s="11" t="s">
        <v>0</v>
      </c>
      <c r="BH226" s="29"/>
      <c r="BI226" s="94"/>
      <c r="BJ226" s="93"/>
      <c r="BK226" s="94"/>
      <c r="BL226" s="93"/>
      <c r="BM226" s="92"/>
      <c r="BN226" s="93"/>
      <c r="BO226" s="93"/>
      <c r="BP226" s="92"/>
      <c r="BQ226" s="80"/>
      <c r="BR226" s="91"/>
    </row>
    <row r="227" spans="3:70" ht="12" customHeight="1" thickBot="1" x14ac:dyDescent="0.25">
      <c r="C227" s="164"/>
      <c r="D227" s="146"/>
      <c r="E227" s="148"/>
      <c r="F227" s="147"/>
      <c r="G227" s="148"/>
      <c r="H227" s="163"/>
      <c r="I227" s="150"/>
      <c r="J227" s="149"/>
      <c r="K227" s="150"/>
      <c r="L227" s="165"/>
      <c r="M227" s="150"/>
      <c r="N227" s="149"/>
      <c r="O227" s="150"/>
      <c r="P227" s="165"/>
      <c r="Q227" s="150"/>
      <c r="R227" s="149"/>
      <c r="S227" s="150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37"/>
      <c r="AE227" s="137"/>
      <c r="AF227" s="137"/>
      <c r="AG227" s="137"/>
      <c r="AH227" s="137"/>
      <c r="AI227" s="137"/>
      <c r="AJ227" s="137"/>
      <c r="AK227" s="137"/>
      <c r="AL227" s="158"/>
      <c r="AM227" s="159"/>
      <c r="AN227" s="139"/>
      <c r="AO227" s="138"/>
      <c r="AP227" s="139"/>
      <c r="AQ227" s="139"/>
      <c r="AR227" s="140"/>
      <c r="AS227" s="141"/>
      <c r="AT227" s="140"/>
      <c r="AU227" s="140"/>
      <c r="AV227" s="140"/>
      <c r="AW227" s="141"/>
      <c r="AX227" s="140"/>
      <c r="AY227" s="140"/>
      <c r="AZ227" s="140"/>
      <c r="BA227" s="140"/>
      <c r="BB227" s="140"/>
      <c r="BC227" s="140"/>
      <c r="BD227" s="137"/>
      <c r="BE227" s="137"/>
      <c r="BF227" s="137"/>
      <c r="BG227" s="137"/>
    </row>
    <row r="228" spans="3:70" ht="12" customHeight="1" x14ac:dyDescent="0.15">
      <c r="C228" s="496" t="s">
        <v>37</v>
      </c>
      <c r="D228" s="497"/>
      <c r="E228" s="455" t="str">
        <f>C230</f>
        <v>山下　惇</v>
      </c>
      <c r="F228" s="421"/>
      <c r="G228" s="421"/>
      <c r="H228" s="422"/>
      <c r="I228" s="420" t="str">
        <f>C233</f>
        <v>森實和也</v>
      </c>
      <c r="J228" s="421"/>
      <c r="K228" s="421"/>
      <c r="L228" s="422"/>
      <c r="M228" s="420" t="str">
        <f>C236</f>
        <v>近藤孝城</v>
      </c>
      <c r="N228" s="421"/>
      <c r="O228" s="421"/>
      <c r="P228" s="422"/>
      <c r="Q228" s="420" t="str">
        <f>C239</f>
        <v>帽子　忍</v>
      </c>
      <c r="R228" s="421"/>
      <c r="S228" s="421"/>
      <c r="T228" s="423"/>
      <c r="U228" s="443" t="s">
        <v>3</v>
      </c>
      <c r="V228" s="444"/>
      <c r="W228" s="444"/>
      <c r="X228" s="445"/>
      <c r="Y228" s="29"/>
      <c r="Z228" s="411" t="s">
        <v>17</v>
      </c>
      <c r="AA228" s="413"/>
      <c r="AB228" s="411" t="s">
        <v>16</v>
      </c>
      <c r="AC228" s="412"/>
      <c r="AD228" s="413"/>
      <c r="AE228" s="414" t="s">
        <v>15</v>
      </c>
      <c r="AF228" s="415"/>
      <c r="AG228" s="416"/>
      <c r="AH228" s="29"/>
      <c r="AI228" s="29"/>
      <c r="AJ228" s="29"/>
      <c r="AL228" s="496" t="s">
        <v>106</v>
      </c>
      <c r="AM228" s="497"/>
      <c r="AN228" s="455" t="str">
        <f>AL230</f>
        <v>ﾁｮｰｳｪｰﾘｰ</v>
      </c>
      <c r="AO228" s="421"/>
      <c r="AP228" s="421"/>
      <c r="AQ228" s="422"/>
      <c r="AR228" s="420" t="str">
        <f>AL233</f>
        <v>伊藤雅典</v>
      </c>
      <c r="AS228" s="421"/>
      <c r="AT228" s="421"/>
      <c r="AU228" s="422"/>
      <c r="AV228" s="420" t="str">
        <f>AL236</f>
        <v>大廣悠生</v>
      </c>
      <c r="AW228" s="421"/>
      <c r="AX228" s="421"/>
      <c r="AY228" s="422"/>
      <c r="AZ228" s="420" t="str">
        <f>AL239</f>
        <v>安藤達也</v>
      </c>
      <c r="BA228" s="421"/>
      <c r="BB228" s="421"/>
      <c r="BC228" s="423"/>
      <c r="BD228" s="443" t="s">
        <v>3</v>
      </c>
      <c r="BE228" s="444"/>
      <c r="BF228" s="444"/>
      <c r="BG228" s="445"/>
      <c r="BH228" s="29"/>
      <c r="BI228" s="411" t="s">
        <v>17</v>
      </c>
      <c r="BJ228" s="413"/>
      <c r="BK228" s="411" t="s">
        <v>16</v>
      </c>
      <c r="BL228" s="412"/>
      <c r="BM228" s="413"/>
      <c r="BN228" s="414" t="s">
        <v>15</v>
      </c>
      <c r="BO228" s="415"/>
      <c r="BP228" s="416"/>
      <c r="BQ228" s="29"/>
      <c r="BR228" s="29"/>
    </row>
    <row r="229" spans="3:70" ht="12" customHeight="1" thickBot="1" x14ac:dyDescent="0.2">
      <c r="C229" s="498"/>
      <c r="D229" s="499"/>
      <c r="E229" s="489" t="str">
        <f>C231</f>
        <v>岡なつみ</v>
      </c>
      <c r="F229" s="425"/>
      <c r="G229" s="425"/>
      <c r="H229" s="426"/>
      <c r="I229" s="424" t="str">
        <f>C234</f>
        <v>森　美樹</v>
      </c>
      <c r="J229" s="425"/>
      <c r="K229" s="425"/>
      <c r="L229" s="426"/>
      <c r="M229" s="424" t="str">
        <f>C237</f>
        <v>石田牧子</v>
      </c>
      <c r="N229" s="425"/>
      <c r="O229" s="425"/>
      <c r="P229" s="426"/>
      <c r="Q229" s="424" t="str">
        <f>C240</f>
        <v>豊岡さおり</v>
      </c>
      <c r="R229" s="425"/>
      <c r="S229" s="425"/>
      <c r="T229" s="427"/>
      <c r="U229" s="440" t="s">
        <v>2</v>
      </c>
      <c r="V229" s="441"/>
      <c r="W229" s="441"/>
      <c r="X229" s="442"/>
      <c r="Y229" s="29"/>
      <c r="Z229" s="77" t="s">
        <v>14</v>
      </c>
      <c r="AA229" s="76" t="s">
        <v>0</v>
      </c>
      <c r="AB229" s="77" t="s">
        <v>18</v>
      </c>
      <c r="AC229" s="76" t="s">
        <v>13</v>
      </c>
      <c r="AD229" s="75" t="s">
        <v>12</v>
      </c>
      <c r="AE229" s="76" t="s">
        <v>18</v>
      </c>
      <c r="AF229" s="76" t="s">
        <v>13</v>
      </c>
      <c r="AG229" s="75" t="s">
        <v>12</v>
      </c>
      <c r="AH229" s="29"/>
      <c r="AI229" s="29"/>
      <c r="AJ229" s="29"/>
      <c r="AL229" s="498"/>
      <c r="AM229" s="499"/>
      <c r="AN229" s="489" t="str">
        <f>AL231</f>
        <v>井上美智</v>
      </c>
      <c r="AO229" s="425"/>
      <c r="AP229" s="425"/>
      <c r="AQ229" s="426"/>
      <c r="AR229" s="424" t="str">
        <f>AL234</f>
        <v>星加裕美</v>
      </c>
      <c r="AS229" s="425"/>
      <c r="AT229" s="425"/>
      <c r="AU229" s="426"/>
      <c r="AV229" s="424" t="str">
        <f>AL237</f>
        <v>佐伯希絆愛</v>
      </c>
      <c r="AW229" s="425"/>
      <c r="AX229" s="425"/>
      <c r="AY229" s="426"/>
      <c r="AZ229" s="424" t="str">
        <f>AL240</f>
        <v>藤田理恵</v>
      </c>
      <c r="BA229" s="425"/>
      <c r="BB229" s="425"/>
      <c r="BC229" s="427"/>
      <c r="BD229" s="440" t="s">
        <v>2</v>
      </c>
      <c r="BE229" s="441"/>
      <c r="BF229" s="441"/>
      <c r="BG229" s="442"/>
      <c r="BH229" s="29"/>
      <c r="BI229" s="77" t="s">
        <v>14</v>
      </c>
      <c r="BJ229" s="76" t="s">
        <v>0</v>
      </c>
      <c r="BK229" s="77" t="s">
        <v>18</v>
      </c>
      <c r="BL229" s="76" t="s">
        <v>13</v>
      </c>
      <c r="BM229" s="75" t="s">
        <v>12</v>
      </c>
      <c r="BN229" s="76" t="s">
        <v>18</v>
      </c>
      <c r="BO229" s="76" t="s">
        <v>13</v>
      </c>
      <c r="BP229" s="75" t="s">
        <v>12</v>
      </c>
      <c r="BQ229" s="29"/>
      <c r="BR229" s="29"/>
    </row>
    <row r="230" spans="3:70" ht="12" customHeight="1" x14ac:dyDescent="0.15">
      <c r="C230" s="183" t="s">
        <v>286</v>
      </c>
      <c r="D230" s="174" t="s">
        <v>102</v>
      </c>
      <c r="E230" s="475"/>
      <c r="F230" s="476"/>
      <c r="G230" s="476"/>
      <c r="H230" s="477"/>
      <c r="I230" s="105">
        <v>12</v>
      </c>
      <c r="J230" s="52" t="str">
        <f>IF(I230="","","-")</f>
        <v>-</v>
      </c>
      <c r="K230" s="60">
        <v>15</v>
      </c>
      <c r="L230" s="438" t="str">
        <f>IF(I230&lt;&gt;"",IF(I230&gt;K230,IF(I231&gt;K231,"○",IF(I232&gt;K232,"○","×")),IF(I231&gt;K231,IF(I232&gt;K232,"○","×"),"×")),"")</f>
        <v>×</v>
      </c>
      <c r="M230" s="30">
        <v>12</v>
      </c>
      <c r="N230" s="74" t="str">
        <f t="shared" ref="N230:N235" si="69">IF(M230="","","-")</f>
        <v>-</v>
      </c>
      <c r="O230" s="73">
        <v>15</v>
      </c>
      <c r="P230" s="438" t="str">
        <f>IF(M230&lt;&gt;"",IF(M230&gt;O230,IF(M231&gt;O231,"○",IF(M232&gt;O232,"○","×")),IF(M231&gt;O231,IF(M232&gt;O232,"○","×"),"×")),"")</f>
        <v>×</v>
      </c>
      <c r="Q230" s="104">
        <v>12</v>
      </c>
      <c r="R230" s="74" t="str">
        <f t="shared" ref="R230:R238" si="70">IF(Q230="","","-")</f>
        <v>-</v>
      </c>
      <c r="S230" s="60">
        <v>15</v>
      </c>
      <c r="T230" s="439" t="str">
        <f>IF(Q230&lt;&gt;"",IF(Q230&gt;S230,IF(Q231&gt;S231,"○",IF(Q232&gt;S232,"○","×")),IF(Q231&gt;S231,IF(Q232&gt;S232,"○","×"),"×")),"")</f>
        <v>×</v>
      </c>
      <c r="U230" s="428">
        <f>RANK(AH231,AH231:AH240)</f>
        <v>4</v>
      </c>
      <c r="V230" s="429"/>
      <c r="W230" s="429"/>
      <c r="X230" s="430"/>
      <c r="Y230" s="29"/>
      <c r="Z230" s="100"/>
      <c r="AA230" s="96"/>
      <c r="AB230" s="79"/>
      <c r="AC230" s="78"/>
      <c r="AD230" s="102"/>
      <c r="AE230" s="96"/>
      <c r="AF230" s="96"/>
      <c r="AG230" s="95"/>
      <c r="AH230" s="29"/>
      <c r="AI230" s="29"/>
      <c r="AJ230" s="29"/>
      <c r="AL230" s="136" t="s">
        <v>358</v>
      </c>
      <c r="AM230" s="184" t="s">
        <v>68</v>
      </c>
      <c r="AN230" s="475"/>
      <c r="AO230" s="476"/>
      <c r="AP230" s="476"/>
      <c r="AQ230" s="477"/>
      <c r="AR230" s="105">
        <v>15</v>
      </c>
      <c r="AS230" s="52" t="str">
        <f>IF(AR230="","","-")</f>
        <v>-</v>
      </c>
      <c r="AT230" s="60">
        <v>4</v>
      </c>
      <c r="AU230" s="438" t="str">
        <f>IF(AR230&lt;&gt;"",IF(AR230&gt;AT230,IF(AR231&gt;AT231,"○",IF(AR232&gt;AT232,"○","×")),IF(AR231&gt;AT231,IF(AR232&gt;AT232,"○","×"),"×")),"")</f>
        <v>○</v>
      </c>
      <c r="AV230" s="30">
        <v>15</v>
      </c>
      <c r="AW230" s="74" t="str">
        <f t="shared" ref="AW230:AW235" si="71">IF(AV230="","","-")</f>
        <v>-</v>
      </c>
      <c r="AX230" s="73">
        <v>11</v>
      </c>
      <c r="AY230" s="438" t="str">
        <f>IF(AV230&lt;&gt;"",IF(AV230&gt;AX230,IF(AV231&gt;AX231,"○",IF(AV232&gt;AX232,"○","×")),IF(AV231&gt;AX231,IF(AV232&gt;AX232,"○","×"),"×")),"")</f>
        <v>○</v>
      </c>
      <c r="AZ230" s="104">
        <v>15</v>
      </c>
      <c r="BA230" s="74" t="str">
        <f t="shared" ref="BA230:BA238" si="72">IF(AZ230="","","-")</f>
        <v>-</v>
      </c>
      <c r="BB230" s="60">
        <v>12</v>
      </c>
      <c r="BC230" s="439" t="str">
        <f>IF(AZ230&lt;&gt;"",IF(AZ230&gt;BB230,IF(AZ231&gt;BB231,"○",IF(AZ232&gt;BB232,"○","×")),IF(AZ231&gt;BB231,IF(AZ232&gt;BB232,"○","×"),"×")),"")</f>
        <v>○</v>
      </c>
      <c r="BD230" s="428">
        <f>RANK(BQ231,BQ231:BQ240)</f>
        <v>1</v>
      </c>
      <c r="BE230" s="429"/>
      <c r="BF230" s="429"/>
      <c r="BG230" s="430"/>
      <c r="BH230" s="29"/>
      <c r="BI230" s="100"/>
      <c r="BJ230" s="96"/>
      <c r="BK230" s="79"/>
      <c r="BL230" s="78"/>
      <c r="BM230" s="102"/>
      <c r="BN230" s="96"/>
      <c r="BO230" s="96"/>
      <c r="BP230" s="95"/>
      <c r="BQ230" s="29"/>
      <c r="BR230" s="29"/>
    </row>
    <row r="231" spans="3:70" ht="12" customHeight="1" x14ac:dyDescent="0.15">
      <c r="C231" s="183" t="s">
        <v>285</v>
      </c>
      <c r="D231" s="174" t="s">
        <v>102</v>
      </c>
      <c r="E231" s="478"/>
      <c r="F231" s="450"/>
      <c r="G231" s="450"/>
      <c r="H231" s="464"/>
      <c r="I231" s="30">
        <v>15</v>
      </c>
      <c r="J231" s="52" t="str">
        <f>IF(I231="","","-")</f>
        <v>-</v>
      </c>
      <c r="K231" s="72">
        <v>9</v>
      </c>
      <c r="L231" s="432"/>
      <c r="M231" s="30">
        <v>11</v>
      </c>
      <c r="N231" s="52" t="str">
        <f t="shared" si="69"/>
        <v>-</v>
      </c>
      <c r="O231" s="60">
        <v>15</v>
      </c>
      <c r="P231" s="432"/>
      <c r="Q231" s="30">
        <v>17</v>
      </c>
      <c r="R231" s="52" t="str">
        <f t="shared" si="70"/>
        <v>-</v>
      </c>
      <c r="S231" s="60">
        <v>19</v>
      </c>
      <c r="T231" s="435"/>
      <c r="U231" s="388"/>
      <c r="V231" s="389"/>
      <c r="W231" s="389"/>
      <c r="X231" s="390"/>
      <c r="Y231" s="29"/>
      <c r="Z231" s="100">
        <f>COUNTIF(E230:T232,"○")</f>
        <v>0</v>
      </c>
      <c r="AA231" s="96">
        <f>COUNTIF(E230:T232,"×")</f>
        <v>3</v>
      </c>
      <c r="AB231" s="99">
        <f>(IF((E230&gt;G230),1,0))+(IF((E231&gt;G231),1,0))+(IF((E232&gt;G232),1,0))+(IF((I230&gt;K230),1,0))+(IF((I231&gt;K231),1,0))+(IF((I232&gt;K232),1,0))+(IF((M230&gt;O230),1,0))+(IF((M231&gt;O231),1,0))+(IF((M232&gt;O232),1,0))+(IF((Q230&gt;S230),1,0))+(IF((Q231&gt;S231),1,0))+(IF((Q232&gt;S232),1,0))</f>
        <v>1</v>
      </c>
      <c r="AC231" s="98">
        <f>(IF((E230&lt;G230),1,0))+(IF((E231&lt;G231),1,0))+(IF((E232&lt;G232),1,0))+(IF((I230&lt;K230),1,0))+(IF((I231&lt;K231),1,0))+(IF((I232&lt;K232),1,0))+(IF((M230&lt;O230),1,0))+(IF((M231&lt;O231),1,0))+(IF((M232&lt;O232),1,0))+(IF((Q230&lt;S230),1,0))+(IF((Q231&lt;S231),1,0))+(IF((Q232&lt;S232),1,0))</f>
        <v>6</v>
      </c>
      <c r="AD231" s="97">
        <f>AB231-AC231</f>
        <v>-5</v>
      </c>
      <c r="AE231" s="96">
        <f>SUM(E230:E232,I230:I232,M230:M232,Q230:Q232)</f>
        <v>91</v>
      </c>
      <c r="AF231" s="96">
        <f>SUM(G230:G232,K230:K232,O230:O232,S230:S232)</f>
        <v>103</v>
      </c>
      <c r="AG231" s="95">
        <f>AE231-AF231</f>
        <v>-12</v>
      </c>
      <c r="AH231" s="391">
        <f>(Z231-AA231)*1000+(AD231)*100+AG231</f>
        <v>-3512</v>
      </c>
      <c r="AI231" s="392"/>
      <c r="AJ231" s="217"/>
      <c r="AL231" s="183" t="s">
        <v>243</v>
      </c>
      <c r="AM231" s="184" t="s">
        <v>68</v>
      </c>
      <c r="AN231" s="478"/>
      <c r="AO231" s="450"/>
      <c r="AP231" s="450"/>
      <c r="AQ231" s="464"/>
      <c r="AR231" s="30">
        <v>15</v>
      </c>
      <c r="AS231" s="52" t="str">
        <f>IF(AR231="","","-")</f>
        <v>-</v>
      </c>
      <c r="AT231" s="72">
        <v>7</v>
      </c>
      <c r="AU231" s="432"/>
      <c r="AV231" s="30">
        <v>15</v>
      </c>
      <c r="AW231" s="52" t="str">
        <f t="shared" si="71"/>
        <v>-</v>
      </c>
      <c r="AX231" s="60">
        <v>3</v>
      </c>
      <c r="AY231" s="432"/>
      <c r="AZ231" s="30">
        <v>15</v>
      </c>
      <c r="BA231" s="52" t="str">
        <f t="shared" si="72"/>
        <v>-</v>
      </c>
      <c r="BB231" s="60">
        <v>10</v>
      </c>
      <c r="BC231" s="435"/>
      <c r="BD231" s="388"/>
      <c r="BE231" s="389"/>
      <c r="BF231" s="389"/>
      <c r="BG231" s="390"/>
      <c r="BH231" s="29"/>
      <c r="BI231" s="100">
        <f>COUNTIF(AN230:BC232,"○")</f>
        <v>3</v>
      </c>
      <c r="BJ231" s="96">
        <f>COUNTIF(AN230:BC232,"×")</f>
        <v>0</v>
      </c>
      <c r="BK231" s="99">
        <f>(IF((AN230&gt;AP230),1,0))+(IF((AN231&gt;AP231),1,0))+(IF((AN232&gt;AP232),1,0))+(IF((AR230&gt;AT230),1,0))+(IF((AR231&gt;AT231),1,0))+(IF((AR232&gt;AT232),1,0))+(IF((AV230&gt;AX230),1,0))+(IF((AV231&gt;AX231),1,0))+(IF((AV232&gt;AX232),1,0))+(IF((AZ230&gt;BB230),1,0))+(IF((AZ231&gt;BB231),1,0))+(IF((AZ232&gt;BB232),1,0))</f>
        <v>6</v>
      </c>
      <c r="BL231" s="98">
        <f>(IF((AN230&lt;AP230),1,0))+(IF((AN231&lt;AP231),1,0))+(IF((AN232&lt;AP232),1,0))+(IF((AR230&lt;AT230),1,0))+(IF((AR231&lt;AT231),1,0))+(IF((AR232&lt;AT232),1,0))+(IF((AV230&lt;AX230),1,0))+(IF((AV231&lt;AX231),1,0))+(IF((AV232&lt;AX232),1,0))+(IF((AZ230&lt;BB230),1,0))+(IF((AZ231&lt;BB231),1,0))+(IF((AZ232&lt;BB232),1,0))</f>
        <v>0</v>
      </c>
      <c r="BM231" s="97">
        <f>BK231-BL231</f>
        <v>6</v>
      </c>
      <c r="BN231" s="96">
        <f>SUM(AN230:AN232,AR230:AR232,AV230:AV232,AZ230:AZ232)</f>
        <v>90</v>
      </c>
      <c r="BO231" s="96">
        <f>SUM(AP230:AP232,AT230:AT232,AX230:AX232,BB230:BB232)</f>
        <v>47</v>
      </c>
      <c r="BP231" s="95">
        <f>BN231-BO231</f>
        <v>43</v>
      </c>
      <c r="BQ231" s="391">
        <f>(BI231-BJ231)*1000+(BM231)*100+BP231</f>
        <v>3643</v>
      </c>
      <c r="BR231" s="392"/>
    </row>
    <row r="232" spans="3:70" ht="12" customHeight="1" thickBot="1" x14ac:dyDescent="0.2">
      <c r="C232" s="185"/>
      <c r="D232" s="176" t="s">
        <v>175</v>
      </c>
      <c r="E232" s="479"/>
      <c r="F232" s="480"/>
      <c r="G232" s="480"/>
      <c r="H232" s="481"/>
      <c r="I232" s="34">
        <v>12</v>
      </c>
      <c r="J232" s="52" t="str">
        <f>IF(I232="","","-")</f>
        <v>-</v>
      </c>
      <c r="K232" s="68">
        <v>15</v>
      </c>
      <c r="L232" s="433"/>
      <c r="M232" s="34"/>
      <c r="N232" s="69" t="str">
        <f t="shared" si="69"/>
        <v/>
      </c>
      <c r="O232" s="68"/>
      <c r="P232" s="432"/>
      <c r="Q232" s="34"/>
      <c r="R232" s="69" t="str">
        <f t="shared" si="70"/>
        <v/>
      </c>
      <c r="S232" s="68"/>
      <c r="T232" s="435"/>
      <c r="U232" s="6">
        <f>Z231</f>
        <v>0</v>
      </c>
      <c r="V232" s="7" t="s">
        <v>1</v>
      </c>
      <c r="W232" s="7">
        <f>AA231</f>
        <v>3</v>
      </c>
      <c r="X232" s="8" t="s">
        <v>0</v>
      </c>
      <c r="Y232" s="29"/>
      <c r="Z232" s="100"/>
      <c r="AA232" s="96"/>
      <c r="AB232" s="100"/>
      <c r="AC232" s="96"/>
      <c r="AD232" s="95"/>
      <c r="AE232" s="96"/>
      <c r="AF232" s="96"/>
      <c r="AG232" s="95"/>
      <c r="AH232" s="32"/>
      <c r="AI232" s="101"/>
      <c r="AJ232" s="101"/>
      <c r="AL232" s="185"/>
      <c r="AM232" s="176" t="s">
        <v>230</v>
      </c>
      <c r="AN232" s="479"/>
      <c r="AO232" s="480"/>
      <c r="AP232" s="480"/>
      <c r="AQ232" s="481"/>
      <c r="AR232" s="34"/>
      <c r="AS232" s="52" t="str">
        <f>IF(AR232="","","-")</f>
        <v/>
      </c>
      <c r="AT232" s="68"/>
      <c r="AU232" s="433"/>
      <c r="AV232" s="34"/>
      <c r="AW232" s="69" t="str">
        <f t="shared" si="71"/>
        <v/>
      </c>
      <c r="AX232" s="68"/>
      <c r="AY232" s="432"/>
      <c r="AZ232" s="34"/>
      <c r="BA232" s="69" t="str">
        <f t="shared" si="72"/>
        <v/>
      </c>
      <c r="BB232" s="68"/>
      <c r="BC232" s="435"/>
      <c r="BD232" s="6">
        <f>BI231</f>
        <v>3</v>
      </c>
      <c r="BE232" s="7" t="s">
        <v>1</v>
      </c>
      <c r="BF232" s="7">
        <f>BJ231</f>
        <v>0</v>
      </c>
      <c r="BG232" s="8" t="s">
        <v>0</v>
      </c>
      <c r="BH232" s="29"/>
      <c r="BI232" s="100"/>
      <c r="BJ232" s="96"/>
      <c r="BK232" s="100"/>
      <c r="BL232" s="96"/>
      <c r="BM232" s="95"/>
      <c r="BN232" s="96"/>
      <c r="BO232" s="96"/>
      <c r="BP232" s="95"/>
      <c r="BQ232" s="32"/>
      <c r="BR232" s="101"/>
    </row>
    <row r="233" spans="3:70" ht="12" customHeight="1" x14ac:dyDescent="0.15">
      <c r="C233" s="186" t="s">
        <v>129</v>
      </c>
      <c r="D233" s="174" t="s">
        <v>337</v>
      </c>
      <c r="E233" s="54">
        <f>IF(K230="","",K230)</f>
        <v>15</v>
      </c>
      <c r="F233" s="52" t="str">
        <f t="shared" ref="F233:F241" si="73">IF(E233="","","-")</f>
        <v>-</v>
      </c>
      <c r="G233" s="51">
        <f>IF(I230="","",I230)</f>
        <v>12</v>
      </c>
      <c r="H233" s="393" t="str">
        <f>IF(L230="","",IF(L230="○","×",IF(L230="×","○")))</f>
        <v>○</v>
      </c>
      <c r="I233" s="446"/>
      <c r="J233" s="447"/>
      <c r="K233" s="447"/>
      <c r="L233" s="463"/>
      <c r="M233" s="30">
        <v>8</v>
      </c>
      <c r="N233" s="52" t="str">
        <f t="shared" si="69"/>
        <v>-</v>
      </c>
      <c r="O233" s="60">
        <v>15</v>
      </c>
      <c r="P233" s="437" t="str">
        <f>IF(M233&lt;&gt;"",IF(M233&gt;O233,IF(M234&gt;O234,"○",IF(M235&gt;O235,"○","×")),IF(M234&gt;O234,IF(M235&gt;O235,"○","×"),"×")),"")</f>
        <v>×</v>
      </c>
      <c r="Q233" s="30">
        <v>6</v>
      </c>
      <c r="R233" s="52" t="str">
        <f t="shared" si="70"/>
        <v>-</v>
      </c>
      <c r="S233" s="60">
        <v>15</v>
      </c>
      <c r="T233" s="434" t="str">
        <f>IF(Q233&lt;&gt;"",IF(Q233&gt;S233,IF(Q234&gt;S234,"○",IF(Q235&gt;S235,"○","×")),IF(Q234&gt;S234,IF(Q235&gt;S235,"○","×"),"×")),"")</f>
        <v>×</v>
      </c>
      <c r="U233" s="428">
        <f>RANK(AH234,AH231:AH240)</f>
        <v>3</v>
      </c>
      <c r="V233" s="429"/>
      <c r="W233" s="429"/>
      <c r="X233" s="430"/>
      <c r="Y233" s="29"/>
      <c r="Z233" s="79"/>
      <c r="AA233" s="78"/>
      <c r="AB233" s="79"/>
      <c r="AC233" s="78"/>
      <c r="AD233" s="102"/>
      <c r="AE233" s="78"/>
      <c r="AF233" s="78"/>
      <c r="AG233" s="102"/>
      <c r="AH233" s="32"/>
      <c r="AI233" s="101"/>
      <c r="AJ233" s="101"/>
      <c r="AL233" s="186" t="s">
        <v>290</v>
      </c>
      <c r="AM233" s="184" t="s">
        <v>288</v>
      </c>
      <c r="AN233" s="54">
        <f>IF(AT230="","",AT230)</f>
        <v>4</v>
      </c>
      <c r="AO233" s="52" t="str">
        <f t="shared" ref="AO233:AO241" si="74">IF(AN233="","","-")</f>
        <v>-</v>
      </c>
      <c r="AP233" s="51">
        <f>IF(AR230="","",AR230)</f>
        <v>15</v>
      </c>
      <c r="AQ233" s="393" t="str">
        <f>IF(AU230="","",IF(AU230="○","×",IF(AU230="×","○")))</f>
        <v>×</v>
      </c>
      <c r="AR233" s="446"/>
      <c r="AS233" s="447"/>
      <c r="AT233" s="447"/>
      <c r="AU233" s="463"/>
      <c r="AV233" s="30">
        <v>13</v>
      </c>
      <c r="AW233" s="52" t="str">
        <f t="shared" si="71"/>
        <v>-</v>
      </c>
      <c r="AX233" s="60">
        <v>15</v>
      </c>
      <c r="AY233" s="437" t="str">
        <f>IF(AV233&lt;&gt;"",IF(AV233&gt;AX233,IF(AV234&gt;AX234,"○",IF(AV235&gt;AX235,"○","×")),IF(AV234&gt;AX234,IF(AV235&gt;AX235,"○","×"),"×")),"")</f>
        <v>×</v>
      </c>
      <c r="AZ233" s="30">
        <v>6</v>
      </c>
      <c r="BA233" s="52" t="str">
        <f t="shared" si="72"/>
        <v>-</v>
      </c>
      <c r="BB233" s="60">
        <v>15</v>
      </c>
      <c r="BC233" s="434" t="str">
        <f>IF(AZ233&lt;&gt;"",IF(AZ233&gt;BB233,IF(AZ234&gt;BB234,"○",IF(AZ235&gt;BB235,"○","×")),IF(AZ234&gt;BB234,IF(AZ235&gt;BB235,"○","×"),"×")),"")</f>
        <v>×</v>
      </c>
      <c r="BD233" s="428">
        <f>RANK(BQ234,BQ231:BQ240)</f>
        <v>4</v>
      </c>
      <c r="BE233" s="429"/>
      <c r="BF233" s="429"/>
      <c r="BG233" s="430"/>
      <c r="BH233" s="29"/>
      <c r="BI233" s="79"/>
      <c r="BJ233" s="78"/>
      <c r="BK233" s="79"/>
      <c r="BL233" s="78"/>
      <c r="BM233" s="102"/>
      <c r="BN233" s="78"/>
      <c r="BO233" s="78"/>
      <c r="BP233" s="102"/>
      <c r="BQ233" s="32"/>
      <c r="BR233" s="101"/>
    </row>
    <row r="234" spans="3:70" ht="12" customHeight="1" x14ac:dyDescent="0.15">
      <c r="C234" s="187" t="s">
        <v>90</v>
      </c>
      <c r="D234" s="174" t="s">
        <v>337</v>
      </c>
      <c r="E234" s="54">
        <f>IF(K231="","",K231)</f>
        <v>9</v>
      </c>
      <c r="F234" s="52" t="str">
        <f t="shared" si="73"/>
        <v>-</v>
      </c>
      <c r="G234" s="51">
        <f>IF(I231="","",I231)</f>
        <v>15</v>
      </c>
      <c r="H234" s="394" t="str">
        <f>IF(J231="","",J231)</f>
        <v>-</v>
      </c>
      <c r="I234" s="449"/>
      <c r="J234" s="450"/>
      <c r="K234" s="450"/>
      <c r="L234" s="464"/>
      <c r="M234" s="30">
        <v>5</v>
      </c>
      <c r="N234" s="52" t="str">
        <f t="shared" si="69"/>
        <v>-</v>
      </c>
      <c r="O234" s="60">
        <v>15</v>
      </c>
      <c r="P234" s="432"/>
      <c r="Q234" s="30">
        <v>9</v>
      </c>
      <c r="R234" s="52" t="str">
        <f t="shared" si="70"/>
        <v>-</v>
      </c>
      <c r="S234" s="60">
        <v>15</v>
      </c>
      <c r="T234" s="435"/>
      <c r="U234" s="388"/>
      <c r="V234" s="389"/>
      <c r="W234" s="389"/>
      <c r="X234" s="390"/>
      <c r="Y234" s="29"/>
      <c r="Z234" s="100">
        <f>COUNTIF(E233:T235,"○")</f>
        <v>1</v>
      </c>
      <c r="AA234" s="96">
        <f>COUNTIF(E233:T235,"×")</f>
        <v>2</v>
      </c>
      <c r="AB234" s="99">
        <f>(IF((E233&gt;G233),1,0))+(IF((E234&gt;G234),1,0))+(IF((E235&gt;G235),1,0))+(IF((I233&gt;K233),1,0))+(IF((I234&gt;K234),1,0))+(IF((I235&gt;K235),1,0))+(IF((M233&gt;O233),1,0))+(IF((M234&gt;O234),1,0))+(IF((M235&gt;O235),1,0))+(IF((Q233&gt;S233),1,0))+(IF((Q234&gt;S234),1,0))+(IF((Q235&gt;S235),1,0))</f>
        <v>2</v>
      </c>
      <c r="AC234" s="98">
        <f>(IF((E233&lt;G233),1,0))+(IF((E234&lt;G234),1,0))+(IF((E235&lt;G235),1,0))+(IF((I233&lt;K233),1,0))+(IF((I234&lt;K234),1,0))+(IF((I235&lt;K235),1,0))+(IF((M233&lt;O233),1,0))+(IF((M234&lt;O234),1,0))+(IF((M235&lt;O235),1,0))+(IF((Q233&lt;S233),1,0))+(IF((Q234&lt;S234),1,0))+(IF((Q235&lt;S235),1,0))</f>
        <v>5</v>
      </c>
      <c r="AD234" s="97">
        <f>AB234-AC234</f>
        <v>-3</v>
      </c>
      <c r="AE234" s="96">
        <f>SUM(E233:E235,I233:I235,M233:M235,Q233:Q235)</f>
        <v>67</v>
      </c>
      <c r="AF234" s="96">
        <f>SUM(G233:G235,K233:K235,O233:O235,S233:S235)</f>
        <v>99</v>
      </c>
      <c r="AG234" s="95">
        <f>AE234-AF234</f>
        <v>-32</v>
      </c>
      <c r="AH234" s="391">
        <f>(Z234-AA234)*1000+(AD234)*100+AG234</f>
        <v>-1332</v>
      </c>
      <c r="AI234" s="392"/>
      <c r="AJ234" s="217"/>
      <c r="AL234" s="187" t="s">
        <v>289</v>
      </c>
      <c r="AM234" s="184" t="s">
        <v>288</v>
      </c>
      <c r="AN234" s="54">
        <f>IF(AT231="","",AT231)</f>
        <v>7</v>
      </c>
      <c r="AO234" s="52" t="str">
        <f t="shared" si="74"/>
        <v>-</v>
      </c>
      <c r="AP234" s="51">
        <f>IF(AR231="","",AR231)</f>
        <v>15</v>
      </c>
      <c r="AQ234" s="394" t="str">
        <f>IF(AS231="","",AS231)</f>
        <v>-</v>
      </c>
      <c r="AR234" s="449"/>
      <c r="AS234" s="450"/>
      <c r="AT234" s="450"/>
      <c r="AU234" s="464"/>
      <c r="AV234" s="30">
        <v>13</v>
      </c>
      <c r="AW234" s="52" t="str">
        <f t="shared" si="71"/>
        <v>-</v>
      </c>
      <c r="AX234" s="60">
        <v>15</v>
      </c>
      <c r="AY234" s="432"/>
      <c r="AZ234" s="30">
        <v>11</v>
      </c>
      <c r="BA234" s="52" t="str">
        <f t="shared" si="72"/>
        <v>-</v>
      </c>
      <c r="BB234" s="60">
        <v>15</v>
      </c>
      <c r="BC234" s="435"/>
      <c r="BD234" s="388"/>
      <c r="BE234" s="389"/>
      <c r="BF234" s="389"/>
      <c r="BG234" s="390"/>
      <c r="BH234" s="29"/>
      <c r="BI234" s="100">
        <f>COUNTIF(AN233:BC235,"○")</f>
        <v>0</v>
      </c>
      <c r="BJ234" s="96">
        <f>COUNTIF(AN233:BC235,"×")</f>
        <v>3</v>
      </c>
      <c r="BK234" s="99">
        <f>(IF((AN233&gt;AP233),1,0))+(IF((AN234&gt;AP234),1,0))+(IF((AN235&gt;AP235),1,0))+(IF((AR233&gt;AT233),1,0))+(IF((AR234&gt;AT234),1,0))+(IF((AR235&gt;AT235),1,0))+(IF((AV233&gt;AX233),1,0))+(IF((AV234&gt;AX234),1,0))+(IF((AV235&gt;AX235),1,0))+(IF((AZ233&gt;BB233),1,0))+(IF((AZ234&gt;BB234),1,0))+(IF((AZ235&gt;BB235),1,0))</f>
        <v>0</v>
      </c>
      <c r="BL234" s="98">
        <f>(IF((AN233&lt;AP233),1,0))+(IF((AN234&lt;AP234),1,0))+(IF((AN235&lt;AP235),1,0))+(IF((AR233&lt;AT233),1,0))+(IF((AR234&lt;AT234),1,0))+(IF((AR235&lt;AT235),1,0))+(IF((AV233&lt;AX233),1,0))+(IF((AV234&lt;AX234),1,0))+(IF((AV235&lt;AX235),1,0))+(IF((AZ233&lt;BB233),1,0))+(IF((AZ234&lt;BB234),1,0))+(IF((AZ235&lt;BB235),1,0))</f>
        <v>6</v>
      </c>
      <c r="BM234" s="97">
        <f>BK234-BL234</f>
        <v>-6</v>
      </c>
      <c r="BN234" s="96">
        <f>SUM(AN233:AN235,AR233:AR235,AV233:AV235,AZ233:AZ235)</f>
        <v>54</v>
      </c>
      <c r="BO234" s="96">
        <f>SUM(AP233:AP235,AT233:AT235,AX233:AX235,BB233:BB235)</f>
        <v>90</v>
      </c>
      <c r="BP234" s="95">
        <f>BN234-BO234</f>
        <v>-36</v>
      </c>
      <c r="BQ234" s="391">
        <f>(BI234-BJ234)*1000+(BM234)*100+BP234</f>
        <v>-3636</v>
      </c>
      <c r="BR234" s="392"/>
    </row>
    <row r="235" spans="3:70" ht="12" customHeight="1" thickBot="1" x14ac:dyDescent="0.2">
      <c r="C235" s="185"/>
      <c r="D235" s="178" t="s">
        <v>350</v>
      </c>
      <c r="E235" s="71">
        <f>IF(K232="","",K232)</f>
        <v>15</v>
      </c>
      <c r="F235" s="52" t="str">
        <f t="shared" si="73"/>
        <v>-</v>
      </c>
      <c r="G235" s="70">
        <f>IF(I232="","",I232)</f>
        <v>12</v>
      </c>
      <c r="H235" s="494" t="str">
        <f>IF(J232="","",J232)</f>
        <v>-</v>
      </c>
      <c r="I235" s="495"/>
      <c r="J235" s="480"/>
      <c r="K235" s="480"/>
      <c r="L235" s="481"/>
      <c r="M235" s="34"/>
      <c r="N235" s="52" t="str">
        <f t="shared" si="69"/>
        <v/>
      </c>
      <c r="O235" s="68"/>
      <c r="P235" s="433"/>
      <c r="Q235" s="34"/>
      <c r="R235" s="69" t="str">
        <f t="shared" si="70"/>
        <v/>
      </c>
      <c r="S235" s="68"/>
      <c r="T235" s="436"/>
      <c r="U235" s="6">
        <f>Z234</f>
        <v>1</v>
      </c>
      <c r="V235" s="7" t="s">
        <v>1</v>
      </c>
      <c r="W235" s="7">
        <f>AA234</f>
        <v>2</v>
      </c>
      <c r="X235" s="8" t="s">
        <v>0</v>
      </c>
      <c r="Y235" s="29"/>
      <c r="Z235" s="94"/>
      <c r="AA235" s="93"/>
      <c r="AB235" s="94"/>
      <c r="AC235" s="93"/>
      <c r="AD235" s="92"/>
      <c r="AE235" s="93"/>
      <c r="AF235" s="93"/>
      <c r="AG235" s="92"/>
      <c r="AH235" s="32"/>
      <c r="AI235" s="101"/>
      <c r="AJ235" s="101"/>
      <c r="AL235" s="185"/>
      <c r="AM235" s="176" t="s">
        <v>175</v>
      </c>
      <c r="AN235" s="71" t="str">
        <f>IF(AT232="","",AT232)</f>
        <v/>
      </c>
      <c r="AO235" s="52" t="str">
        <f t="shared" si="74"/>
        <v/>
      </c>
      <c r="AP235" s="70" t="str">
        <f>IF(AR232="","",AR232)</f>
        <v/>
      </c>
      <c r="AQ235" s="494" t="str">
        <f>IF(AS232="","",AS232)</f>
        <v/>
      </c>
      <c r="AR235" s="495"/>
      <c r="AS235" s="480"/>
      <c r="AT235" s="480"/>
      <c r="AU235" s="481"/>
      <c r="AV235" s="34"/>
      <c r="AW235" s="52" t="str">
        <f t="shared" si="71"/>
        <v/>
      </c>
      <c r="AX235" s="68"/>
      <c r="AY235" s="433"/>
      <c r="AZ235" s="34"/>
      <c r="BA235" s="69" t="str">
        <f t="shared" si="72"/>
        <v/>
      </c>
      <c r="BB235" s="68"/>
      <c r="BC235" s="436"/>
      <c r="BD235" s="6">
        <f>BI234</f>
        <v>0</v>
      </c>
      <c r="BE235" s="7" t="s">
        <v>1</v>
      </c>
      <c r="BF235" s="7">
        <f>BJ234</f>
        <v>3</v>
      </c>
      <c r="BG235" s="8" t="s">
        <v>0</v>
      </c>
      <c r="BH235" s="29"/>
      <c r="BI235" s="94"/>
      <c r="BJ235" s="93"/>
      <c r="BK235" s="94"/>
      <c r="BL235" s="93"/>
      <c r="BM235" s="92"/>
      <c r="BN235" s="93"/>
      <c r="BO235" s="93"/>
      <c r="BP235" s="92"/>
      <c r="BQ235" s="32"/>
      <c r="BR235" s="101"/>
    </row>
    <row r="236" spans="3:70" ht="12" customHeight="1" x14ac:dyDescent="0.15">
      <c r="C236" s="188" t="s">
        <v>304</v>
      </c>
      <c r="D236" s="192" t="s">
        <v>84</v>
      </c>
      <c r="E236" s="54">
        <f>IF(O230="","",O230)</f>
        <v>15</v>
      </c>
      <c r="F236" s="56" t="str">
        <f t="shared" si="73"/>
        <v>-</v>
      </c>
      <c r="G236" s="51">
        <f>IF(M230="","",M230)</f>
        <v>12</v>
      </c>
      <c r="H236" s="393" t="str">
        <f>IF(P230="","",IF(P230="○","×",IF(P230="×","○")))</f>
        <v>○</v>
      </c>
      <c r="I236" s="53">
        <f>IF(O233="","",O233)</f>
        <v>15</v>
      </c>
      <c r="J236" s="52" t="str">
        <f t="shared" ref="J236:J241" si="75">IF(I236="","","-")</f>
        <v>-</v>
      </c>
      <c r="K236" s="51">
        <f>IF(M233="","",M233)</f>
        <v>8</v>
      </c>
      <c r="L236" s="393" t="str">
        <f>IF(P233="","",IF(P233="○","×",IF(P233="×","○")))</f>
        <v>○</v>
      </c>
      <c r="M236" s="446"/>
      <c r="N236" s="447"/>
      <c r="O236" s="447"/>
      <c r="P236" s="463"/>
      <c r="Q236" s="30">
        <v>10</v>
      </c>
      <c r="R236" s="52" t="str">
        <f t="shared" si="70"/>
        <v>-</v>
      </c>
      <c r="S236" s="60">
        <v>15</v>
      </c>
      <c r="T236" s="435" t="str">
        <f>IF(Q236&lt;&gt;"",IF(Q236&gt;S236,IF(Q237&gt;S237,"○",IF(Q238&gt;S238,"○","×")),IF(Q237&gt;S237,IF(Q238&gt;S238,"○","×"),"×")),"")</f>
        <v>×</v>
      </c>
      <c r="U236" s="428">
        <f>RANK(AH237,AH231:AH240)</f>
        <v>2</v>
      </c>
      <c r="V236" s="429"/>
      <c r="W236" s="429"/>
      <c r="X236" s="430"/>
      <c r="Y236" s="29"/>
      <c r="Z236" s="100"/>
      <c r="AA236" s="96"/>
      <c r="AB236" s="100"/>
      <c r="AC236" s="96"/>
      <c r="AD236" s="95"/>
      <c r="AE236" s="96"/>
      <c r="AF236" s="96"/>
      <c r="AG236" s="95"/>
      <c r="AH236" s="32"/>
      <c r="AI236" s="101"/>
      <c r="AJ236" s="101"/>
      <c r="AL236" s="188" t="s">
        <v>220</v>
      </c>
      <c r="AM236" s="189" t="s">
        <v>156</v>
      </c>
      <c r="AN236" s="54">
        <f>IF(AX230="","",AX230)</f>
        <v>11</v>
      </c>
      <c r="AO236" s="56" t="str">
        <f t="shared" si="74"/>
        <v>-</v>
      </c>
      <c r="AP236" s="51">
        <f>IF(AV230="","",AV230)</f>
        <v>15</v>
      </c>
      <c r="AQ236" s="393" t="str">
        <f>IF(AY230="","",IF(AY230="○","×",IF(AY230="×","○")))</f>
        <v>×</v>
      </c>
      <c r="AR236" s="53">
        <f>IF(AX233="","",AX233)</f>
        <v>15</v>
      </c>
      <c r="AS236" s="52" t="str">
        <f t="shared" ref="AS236:AS241" si="76">IF(AR236="","","-")</f>
        <v>-</v>
      </c>
      <c r="AT236" s="51">
        <f>IF(AV233="","",AV233)</f>
        <v>13</v>
      </c>
      <c r="AU236" s="393" t="str">
        <f>IF(AY233="","",IF(AY233="○","×",IF(AY233="×","○")))</f>
        <v>○</v>
      </c>
      <c r="AV236" s="446"/>
      <c r="AW236" s="447"/>
      <c r="AX236" s="447"/>
      <c r="AY236" s="463"/>
      <c r="AZ236" s="30">
        <v>9</v>
      </c>
      <c r="BA236" s="52" t="str">
        <f t="shared" si="72"/>
        <v>-</v>
      </c>
      <c r="BB236" s="60">
        <v>15</v>
      </c>
      <c r="BC236" s="435" t="str">
        <f>IF(AZ236&lt;&gt;"",IF(AZ236&gt;BB236,IF(AZ237&gt;BB237,"○",IF(AZ238&gt;BB238,"○","×")),IF(AZ237&gt;BB237,IF(AZ238&gt;BB238,"○","×"),"×")),"")</f>
        <v>×</v>
      </c>
      <c r="BD236" s="428">
        <f>RANK(BQ237,BQ231:BQ240)</f>
        <v>3</v>
      </c>
      <c r="BE236" s="429"/>
      <c r="BF236" s="429"/>
      <c r="BG236" s="430"/>
      <c r="BH236" s="29"/>
      <c r="BI236" s="100"/>
      <c r="BJ236" s="96"/>
      <c r="BK236" s="100"/>
      <c r="BL236" s="96"/>
      <c r="BM236" s="95"/>
      <c r="BN236" s="96"/>
      <c r="BO236" s="96"/>
      <c r="BP236" s="95"/>
      <c r="BQ236" s="32"/>
      <c r="BR236" s="101"/>
    </row>
    <row r="237" spans="3:70" ht="12" customHeight="1" x14ac:dyDescent="0.15">
      <c r="C237" s="187" t="s">
        <v>303</v>
      </c>
      <c r="D237" s="174" t="s">
        <v>82</v>
      </c>
      <c r="E237" s="54">
        <f>IF(O231="","",O231)</f>
        <v>15</v>
      </c>
      <c r="F237" s="52" t="str">
        <f t="shared" si="73"/>
        <v>-</v>
      </c>
      <c r="G237" s="51">
        <f>IF(M231="","",M231)</f>
        <v>11</v>
      </c>
      <c r="H237" s="394" t="str">
        <f>IF(J234="","",J234)</f>
        <v/>
      </c>
      <c r="I237" s="53">
        <f>IF(O234="","",O234)</f>
        <v>15</v>
      </c>
      <c r="J237" s="52" t="str">
        <f t="shared" si="75"/>
        <v>-</v>
      </c>
      <c r="K237" s="51">
        <f>IF(M234="","",M234)</f>
        <v>5</v>
      </c>
      <c r="L237" s="394" t="str">
        <f>IF(N234="","",N234)</f>
        <v>-</v>
      </c>
      <c r="M237" s="449"/>
      <c r="N237" s="450"/>
      <c r="O237" s="450"/>
      <c r="P237" s="464"/>
      <c r="Q237" s="30">
        <v>8</v>
      </c>
      <c r="R237" s="52" t="str">
        <f t="shared" si="70"/>
        <v>-</v>
      </c>
      <c r="S237" s="60">
        <v>15</v>
      </c>
      <c r="T237" s="435"/>
      <c r="U237" s="388"/>
      <c r="V237" s="389"/>
      <c r="W237" s="389"/>
      <c r="X237" s="390"/>
      <c r="Y237" s="29"/>
      <c r="Z237" s="100">
        <f>COUNTIF(E236:T238,"○")</f>
        <v>2</v>
      </c>
      <c r="AA237" s="96">
        <f>COUNTIF(E236:T238,"×")</f>
        <v>1</v>
      </c>
      <c r="AB237" s="99">
        <f>(IF((E236&gt;G236),1,0))+(IF((E237&gt;G237),1,0))+(IF((E238&gt;G238),1,0))+(IF((I236&gt;K236),1,0))+(IF((I237&gt;K237),1,0))+(IF((I238&gt;K238),1,0))+(IF((M236&gt;O236),1,0))+(IF((M237&gt;O237),1,0))+(IF((M238&gt;O238),1,0))+(IF((Q236&gt;S236),1,0))+(IF((Q237&gt;S237),1,0))+(IF((Q238&gt;S238),1,0))</f>
        <v>4</v>
      </c>
      <c r="AC237" s="98">
        <f>(IF((E236&lt;G236),1,0))+(IF((E237&lt;G237),1,0))+(IF((E238&lt;G238),1,0))+(IF((I236&lt;K236),1,0))+(IF((I237&lt;K237),1,0))+(IF((I238&lt;K238),1,0))+(IF((M236&lt;O236),1,0))+(IF((M237&lt;O237),1,0))+(IF((M238&lt;O238),1,0))+(IF((Q236&lt;S236),1,0))+(IF((Q237&lt;S237),1,0))+(IF((Q238&lt;S238),1,0))</f>
        <v>2</v>
      </c>
      <c r="AD237" s="97">
        <f>AB237-AC237</f>
        <v>2</v>
      </c>
      <c r="AE237" s="96">
        <f>SUM(E236:E238,I236:I238,M236:M238,Q236:Q238)</f>
        <v>78</v>
      </c>
      <c r="AF237" s="96">
        <f>SUM(G236:G238,K236:K238,O236:O238,S236:S238)</f>
        <v>66</v>
      </c>
      <c r="AG237" s="95">
        <f>AE237-AF237</f>
        <v>12</v>
      </c>
      <c r="AH237" s="391">
        <f>(Z237-AA237)*1000+(AD237)*100+AG237</f>
        <v>1212</v>
      </c>
      <c r="AI237" s="392"/>
      <c r="AJ237" s="217"/>
      <c r="AL237" s="187" t="s">
        <v>219</v>
      </c>
      <c r="AM237" s="184" t="s">
        <v>58</v>
      </c>
      <c r="AN237" s="54">
        <f>IF(AX231="","",AX231)</f>
        <v>3</v>
      </c>
      <c r="AO237" s="52" t="str">
        <f t="shared" si="74"/>
        <v>-</v>
      </c>
      <c r="AP237" s="51">
        <f>IF(AV231="","",AV231)</f>
        <v>15</v>
      </c>
      <c r="AQ237" s="394" t="str">
        <f>IF(AS234="","",AS234)</f>
        <v/>
      </c>
      <c r="AR237" s="53">
        <f>IF(AX234="","",AX234)</f>
        <v>15</v>
      </c>
      <c r="AS237" s="52" t="str">
        <f t="shared" si="76"/>
        <v>-</v>
      </c>
      <c r="AT237" s="51">
        <f>IF(AV234="","",AV234)</f>
        <v>13</v>
      </c>
      <c r="AU237" s="394" t="str">
        <f>IF(AW234="","",AW234)</f>
        <v>-</v>
      </c>
      <c r="AV237" s="449"/>
      <c r="AW237" s="450"/>
      <c r="AX237" s="450"/>
      <c r="AY237" s="464"/>
      <c r="AZ237" s="30">
        <v>8</v>
      </c>
      <c r="BA237" s="52" t="str">
        <f t="shared" si="72"/>
        <v>-</v>
      </c>
      <c r="BB237" s="60">
        <v>15</v>
      </c>
      <c r="BC237" s="435"/>
      <c r="BD237" s="388"/>
      <c r="BE237" s="389"/>
      <c r="BF237" s="389"/>
      <c r="BG237" s="390"/>
      <c r="BH237" s="29"/>
      <c r="BI237" s="100">
        <f>COUNTIF(AN236:BC238,"○")</f>
        <v>1</v>
      </c>
      <c r="BJ237" s="96">
        <f>COUNTIF(AN236:BC238,"×")</f>
        <v>2</v>
      </c>
      <c r="BK237" s="99">
        <f>(IF((AN236&gt;AP236),1,0))+(IF((AN237&gt;AP237),1,0))+(IF((AN238&gt;AP238),1,0))+(IF((AR236&gt;AT236),1,0))+(IF((AR237&gt;AT237),1,0))+(IF((AR238&gt;AT238),1,0))+(IF((AV236&gt;AX236),1,0))+(IF((AV237&gt;AX237),1,0))+(IF((AV238&gt;AX238),1,0))+(IF((AZ236&gt;BB236),1,0))+(IF((AZ237&gt;BB237),1,0))+(IF((AZ238&gt;BB238),1,0))</f>
        <v>2</v>
      </c>
      <c r="BL237" s="98">
        <f>(IF((AN236&lt;AP236),1,0))+(IF((AN237&lt;AP237),1,0))+(IF((AN238&lt;AP238),1,0))+(IF((AR236&lt;AT236),1,0))+(IF((AR237&lt;AT237),1,0))+(IF((AR238&lt;AT238),1,0))+(IF((AV236&lt;AX236),1,0))+(IF((AV237&lt;AX237),1,0))+(IF((AV238&lt;AX238),1,0))+(IF((AZ236&lt;BB236),1,0))+(IF((AZ237&lt;BB237),1,0))+(IF((AZ238&lt;BB238),1,0))</f>
        <v>4</v>
      </c>
      <c r="BM237" s="97">
        <f>BK237-BL237</f>
        <v>-2</v>
      </c>
      <c r="BN237" s="96">
        <f>SUM(AN236:AN238,AR236:AR238,AV236:AV238,AZ236:AZ238)</f>
        <v>61</v>
      </c>
      <c r="BO237" s="96">
        <f>SUM(AP236:AP238,AT236:AT238,AX236:AX238,BB236:BB238)</f>
        <v>86</v>
      </c>
      <c r="BP237" s="95">
        <f>BN237-BO237</f>
        <v>-25</v>
      </c>
      <c r="BQ237" s="391">
        <f>(BI237-BJ237)*1000+(BM237)*100+BP237</f>
        <v>-1225</v>
      </c>
      <c r="BR237" s="392"/>
    </row>
    <row r="238" spans="3:70" ht="12" customHeight="1" thickBot="1" x14ac:dyDescent="0.2">
      <c r="C238" s="185"/>
      <c r="D238" s="176" t="s">
        <v>175</v>
      </c>
      <c r="E238" s="71" t="str">
        <f>IF(O232="","",O232)</f>
        <v/>
      </c>
      <c r="F238" s="69" t="str">
        <f t="shared" si="73"/>
        <v/>
      </c>
      <c r="G238" s="70" t="str">
        <f>IF(M232="","",M232)</f>
        <v/>
      </c>
      <c r="H238" s="494" t="str">
        <f>IF(J235="","",J235)</f>
        <v/>
      </c>
      <c r="I238" s="103" t="str">
        <f>IF(O235="","",O235)</f>
        <v/>
      </c>
      <c r="J238" s="52" t="str">
        <f t="shared" si="75"/>
        <v/>
      </c>
      <c r="K238" s="70" t="str">
        <f>IF(M235="","",M235)</f>
        <v/>
      </c>
      <c r="L238" s="494" t="str">
        <f>IF(N235="","",N235)</f>
        <v/>
      </c>
      <c r="M238" s="495"/>
      <c r="N238" s="480"/>
      <c r="O238" s="480"/>
      <c r="P238" s="481"/>
      <c r="Q238" s="34"/>
      <c r="R238" s="52" t="str">
        <f t="shared" si="70"/>
        <v/>
      </c>
      <c r="S238" s="68"/>
      <c r="T238" s="436"/>
      <c r="U238" s="6">
        <f>Z237</f>
        <v>2</v>
      </c>
      <c r="V238" s="7" t="s">
        <v>1</v>
      </c>
      <c r="W238" s="7">
        <f>AA237</f>
        <v>1</v>
      </c>
      <c r="X238" s="8" t="s">
        <v>0</v>
      </c>
      <c r="Y238" s="29"/>
      <c r="Z238" s="100"/>
      <c r="AA238" s="96"/>
      <c r="AB238" s="100"/>
      <c r="AC238" s="96"/>
      <c r="AD238" s="95"/>
      <c r="AE238" s="96"/>
      <c r="AF238" s="96"/>
      <c r="AG238" s="95"/>
      <c r="AH238" s="32"/>
      <c r="AI238" s="101"/>
      <c r="AJ238" s="101"/>
      <c r="AL238" s="185"/>
      <c r="AM238" s="176" t="s">
        <v>350</v>
      </c>
      <c r="AN238" s="71" t="str">
        <f>IF(AX232="","",AX232)</f>
        <v/>
      </c>
      <c r="AO238" s="69" t="str">
        <f t="shared" si="74"/>
        <v/>
      </c>
      <c r="AP238" s="70" t="str">
        <f>IF(AV232="","",AV232)</f>
        <v/>
      </c>
      <c r="AQ238" s="494" t="str">
        <f>IF(AS235="","",AS235)</f>
        <v/>
      </c>
      <c r="AR238" s="103" t="str">
        <f>IF(AX235="","",AX235)</f>
        <v/>
      </c>
      <c r="AS238" s="52" t="str">
        <f t="shared" si="76"/>
        <v/>
      </c>
      <c r="AT238" s="70" t="str">
        <f>IF(AV235="","",AV235)</f>
        <v/>
      </c>
      <c r="AU238" s="494" t="str">
        <f>IF(AW235="","",AW235)</f>
        <v/>
      </c>
      <c r="AV238" s="495"/>
      <c r="AW238" s="480"/>
      <c r="AX238" s="480"/>
      <c r="AY238" s="481"/>
      <c r="AZ238" s="34"/>
      <c r="BA238" s="52" t="str">
        <f t="shared" si="72"/>
        <v/>
      </c>
      <c r="BB238" s="68"/>
      <c r="BC238" s="436"/>
      <c r="BD238" s="6">
        <f>BI237</f>
        <v>1</v>
      </c>
      <c r="BE238" s="7" t="s">
        <v>1</v>
      </c>
      <c r="BF238" s="7">
        <f>BJ237</f>
        <v>2</v>
      </c>
      <c r="BG238" s="8" t="s">
        <v>0</v>
      </c>
      <c r="BH238" s="29"/>
      <c r="BI238" s="100"/>
      <c r="BJ238" s="96"/>
      <c r="BK238" s="100"/>
      <c r="BL238" s="96"/>
      <c r="BM238" s="95"/>
      <c r="BN238" s="96"/>
      <c r="BO238" s="96"/>
      <c r="BP238" s="95"/>
      <c r="BQ238" s="32"/>
      <c r="BR238" s="101"/>
    </row>
    <row r="239" spans="3:70" ht="12" customHeight="1" x14ac:dyDescent="0.15">
      <c r="C239" s="187" t="s">
        <v>329</v>
      </c>
      <c r="D239" s="174" t="s">
        <v>62</v>
      </c>
      <c r="E239" s="54">
        <f>IF(S230="","",S230)</f>
        <v>15</v>
      </c>
      <c r="F239" s="52" t="str">
        <f t="shared" si="73"/>
        <v>-</v>
      </c>
      <c r="G239" s="51">
        <f>IF(Q230="","",Q230)</f>
        <v>12</v>
      </c>
      <c r="H239" s="393" t="str">
        <f>IF(T230="","",IF(T230="○","×",IF(T230="×","○")))</f>
        <v>○</v>
      </c>
      <c r="I239" s="53">
        <f>IF(S233="","",S233)</f>
        <v>15</v>
      </c>
      <c r="J239" s="56" t="str">
        <f t="shared" si="75"/>
        <v>-</v>
      </c>
      <c r="K239" s="51">
        <f>IF(Q233="","",Q233)</f>
        <v>6</v>
      </c>
      <c r="L239" s="393" t="str">
        <f>IF(T233="","",IF(T233="○","×",IF(T233="×","○")))</f>
        <v>○</v>
      </c>
      <c r="M239" s="57">
        <f>IF(S236="","",S236)</f>
        <v>15</v>
      </c>
      <c r="N239" s="52" t="str">
        <f>IF(M239="","","-")</f>
        <v>-</v>
      </c>
      <c r="O239" s="55">
        <f>IF(Q236="","",Q236)</f>
        <v>10</v>
      </c>
      <c r="P239" s="393" t="str">
        <f>IF(T236="","",IF(T236="○","×",IF(T236="×","○")))</f>
        <v>○</v>
      </c>
      <c r="Q239" s="446"/>
      <c r="R239" s="447"/>
      <c r="S239" s="447"/>
      <c r="T239" s="448"/>
      <c r="U239" s="428">
        <f>RANK(AH240,AH231:AH240)</f>
        <v>1</v>
      </c>
      <c r="V239" s="429"/>
      <c r="W239" s="429"/>
      <c r="X239" s="430"/>
      <c r="Y239" s="29"/>
      <c r="Z239" s="79"/>
      <c r="AA239" s="78"/>
      <c r="AB239" s="79"/>
      <c r="AC239" s="78"/>
      <c r="AD239" s="102"/>
      <c r="AE239" s="78"/>
      <c r="AF239" s="78"/>
      <c r="AG239" s="102"/>
      <c r="AH239" s="32"/>
      <c r="AI239" s="101"/>
      <c r="AJ239" s="101"/>
      <c r="AL239" s="187" t="s">
        <v>282</v>
      </c>
      <c r="AM239" s="184" t="s">
        <v>284</v>
      </c>
      <c r="AN239" s="54">
        <f>IF(BB230="","",BB230)</f>
        <v>12</v>
      </c>
      <c r="AO239" s="52" t="str">
        <f t="shared" si="74"/>
        <v>-</v>
      </c>
      <c r="AP239" s="51">
        <f>IF(AZ230="","",AZ230)</f>
        <v>15</v>
      </c>
      <c r="AQ239" s="393" t="str">
        <f>IF(BC230="","",IF(BC230="○","×",IF(BC230="×","○")))</f>
        <v>×</v>
      </c>
      <c r="AR239" s="53">
        <f>IF(BB233="","",BB233)</f>
        <v>15</v>
      </c>
      <c r="AS239" s="56" t="str">
        <f t="shared" si="76"/>
        <v>-</v>
      </c>
      <c r="AT239" s="51">
        <f>IF(AZ233="","",AZ233)</f>
        <v>6</v>
      </c>
      <c r="AU239" s="393" t="str">
        <f>IF(BC233="","",IF(BC233="○","×",IF(BC233="×","○")))</f>
        <v>○</v>
      </c>
      <c r="AV239" s="57">
        <f>IF(BB236="","",BB236)</f>
        <v>15</v>
      </c>
      <c r="AW239" s="52" t="str">
        <f>IF(AV239="","","-")</f>
        <v>-</v>
      </c>
      <c r="AX239" s="55">
        <f>IF(AZ236="","",AZ236)</f>
        <v>9</v>
      </c>
      <c r="AY239" s="393" t="str">
        <f>IF(BC236="","",IF(BC236="○","×",IF(BC236="×","○")))</f>
        <v>○</v>
      </c>
      <c r="AZ239" s="446"/>
      <c r="BA239" s="447"/>
      <c r="BB239" s="447"/>
      <c r="BC239" s="448"/>
      <c r="BD239" s="428">
        <f>RANK(BQ240,BQ231:BQ240)</f>
        <v>2</v>
      </c>
      <c r="BE239" s="429"/>
      <c r="BF239" s="429"/>
      <c r="BG239" s="430"/>
      <c r="BH239" s="29"/>
      <c r="BI239" s="79"/>
      <c r="BJ239" s="78"/>
      <c r="BK239" s="79"/>
      <c r="BL239" s="78"/>
      <c r="BM239" s="102"/>
      <c r="BN239" s="78"/>
      <c r="BO239" s="78"/>
      <c r="BP239" s="102"/>
      <c r="BQ239" s="32"/>
      <c r="BR239" s="101"/>
    </row>
    <row r="240" spans="3:70" ht="12" customHeight="1" x14ac:dyDescent="0.15">
      <c r="C240" s="187" t="s">
        <v>327</v>
      </c>
      <c r="D240" s="174" t="s">
        <v>62</v>
      </c>
      <c r="E240" s="54">
        <f>IF(S231="","",S231)</f>
        <v>19</v>
      </c>
      <c r="F240" s="52" t="str">
        <f t="shared" si="73"/>
        <v>-</v>
      </c>
      <c r="G240" s="51">
        <f>IF(Q231="","",Q231)</f>
        <v>17</v>
      </c>
      <c r="H240" s="394" t="str">
        <f>IF(J237="","",J237)</f>
        <v>-</v>
      </c>
      <c r="I240" s="53">
        <f>IF(S234="","",S234)</f>
        <v>15</v>
      </c>
      <c r="J240" s="52" t="str">
        <f t="shared" si="75"/>
        <v>-</v>
      </c>
      <c r="K240" s="51">
        <f>IF(Q234="","",Q234)</f>
        <v>9</v>
      </c>
      <c r="L240" s="394" t="str">
        <f>IF(N237="","",N237)</f>
        <v/>
      </c>
      <c r="M240" s="53">
        <f>IF(S237="","",S237)</f>
        <v>15</v>
      </c>
      <c r="N240" s="52" t="str">
        <f>IF(M240="","","-")</f>
        <v>-</v>
      </c>
      <c r="O240" s="51">
        <f>IF(Q237="","",Q237)</f>
        <v>8</v>
      </c>
      <c r="P240" s="394" t="str">
        <f>IF(R237="","",R237)</f>
        <v>-</v>
      </c>
      <c r="Q240" s="449"/>
      <c r="R240" s="450"/>
      <c r="S240" s="450"/>
      <c r="T240" s="451"/>
      <c r="U240" s="388"/>
      <c r="V240" s="389"/>
      <c r="W240" s="389"/>
      <c r="X240" s="390"/>
      <c r="Y240" s="29"/>
      <c r="Z240" s="100">
        <f>COUNTIF(E239:T241,"○")</f>
        <v>3</v>
      </c>
      <c r="AA240" s="96">
        <f>COUNTIF(E239:T241,"×")</f>
        <v>0</v>
      </c>
      <c r="AB240" s="99">
        <f>(IF((E239&gt;G239),1,0))+(IF((E240&gt;G240),1,0))+(IF((E241&gt;G241),1,0))+(IF((I239&gt;K239),1,0))+(IF((I240&gt;K240),1,0))+(IF((I241&gt;K241),1,0))+(IF((M239&gt;O239),1,0))+(IF((M240&gt;O240),1,0))+(IF((M241&gt;O241),1,0))+(IF((Q239&gt;S239),1,0))+(IF((Q240&gt;S240),1,0))+(IF((Q241&gt;S241),1,0))</f>
        <v>6</v>
      </c>
      <c r="AC240" s="98">
        <f>(IF((E239&lt;G239),1,0))+(IF((E240&lt;G240),1,0))+(IF((E241&lt;G241),1,0))+(IF((I239&lt;K239),1,0))+(IF((I240&lt;K240),1,0))+(IF((I241&lt;K241),1,0))+(IF((M239&lt;O239),1,0))+(IF((M240&lt;O240),1,0))+(IF((M241&lt;O241),1,0))+(IF((Q239&lt;S239),1,0))+(IF((Q240&lt;S240),1,0))+(IF((Q241&lt;S241),1,0))</f>
        <v>0</v>
      </c>
      <c r="AD240" s="97">
        <f>AB240-AC240</f>
        <v>6</v>
      </c>
      <c r="AE240" s="96">
        <f>SUM(E239:E241,I239:I241,M239:M241,Q239:Q241)</f>
        <v>94</v>
      </c>
      <c r="AF240" s="96">
        <f>SUM(G239:G241,K239:K241,O239:O241,S239:S241)</f>
        <v>62</v>
      </c>
      <c r="AG240" s="95">
        <f>AE240-AF240</f>
        <v>32</v>
      </c>
      <c r="AH240" s="391">
        <f>(Z240-AA240)*1000+(AD240)*100+AG240</f>
        <v>3632</v>
      </c>
      <c r="AI240" s="392"/>
      <c r="AJ240" s="217"/>
      <c r="AL240" s="187" t="s">
        <v>281</v>
      </c>
      <c r="AM240" s="184" t="s">
        <v>77</v>
      </c>
      <c r="AN240" s="54">
        <f>IF(BB231="","",BB231)</f>
        <v>10</v>
      </c>
      <c r="AO240" s="52" t="str">
        <f t="shared" si="74"/>
        <v>-</v>
      </c>
      <c r="AP240" s="51">
        <f>IF(AZ231="","",AZ231)</f>
        <v>15</v>
      </c>
      <c r="AQ240" s="394" t="str">
        <f>IF(AS237="","",AS237)</f>
        <v>-</v>
      </c>
      <c r="AR240" s="53">
        <f>IF(BB234="","",BB234)</f>
        <v>15</v>
      </c>
      <c r="AS240" s="52" t="str">
        <f t="shared" si="76"/>
        <v>-</v>
      </c>
      <c r="AT240" s="51">
        <f>IF(AZ234="","",AZ234)</f>
        <v>11</v>
      </c>
      <c r="AU240" s="394" t="str">
        <f>IF(AW237="","",AW237)</f>
        <v/>
      </c>
      <c r="AV240" s="53">
        <f>IF(BB237="","",BB237)</f>
        <v>15</v>
      </c>
      <c r="AW240" s="52" t="str">
        <f>IF(AV240="","","-")</f>
        <v>-</v>
      </c>
      <c r="AX240" s="51">
        <f>IF(AZ237="","",AZ237)</f>
        <v>8</v>
      </c>
      <c r="AY240" s="394" t="str">
        <f>IF(BA237="","",BA237)</f>
        <v>-</v>
      </c>
      <c r="AZ240" s="449"/>
      <c r="BA240" s="450"/>
      <c r="BB240" s="450"/>
      <c r="BC240" s="451"/>
      <c r="BD240" s="388"/>
      <c r="BE240" s="389"/>
      <c r="BF240" s="389"/>
      <c r="BG240" s="390"/>
      <c r="BH240" s="29"/>
      <c r="BI240" s="100">
        <f>COUNTIF(AN239:BC241,"○")</f>
        <v>2</v>
      </c>
      <c r="BJ240" s="96">
        <f>COUNTIF(AN239:BC241,"×")</f>
        <v>1</v>
      </c>
      <c r="BK240" s="99">
        <f>(IF((AN239&gt;AP239),1,0))+(IF((AN240&gt;AP240),1,0))+(IF((AN241&gt;AP241),1,0))+(IF((AR239&gt;AT239),1,0))+(IF((AR240&gt;AT240),1,0))+(IF((AR241&gt;AT241),1,0))+(IF((AV239&gt;AX239),1,0))+(IF((AV240&gt;AX240),1,0))+(IF((AV241&gt;AX241),1,0))+(IF((AZ239&gt;BB239),1,0))+(IF((AZ240&gt;BB240),1,0))+(IF((AZ241&gt;BB241),1,0))</f>
        <v>4</v>
      </c>
      <c r="BL240" s="98">
        <f>(IF((AN239&lt;AP239),1,0))+(IF((AN240&lt;AP240),1,0))+(IF((AN241&lt;AP241),1,0))+(IF((AR239&lt;AT239),1,0))+(IF((AR240&lt;AT240),1,0))+(IF((AR241&lt;AT241),1,0))+(IF((AV239&lt;AX239),1,0))+(IF((AV240&lt;AX240),1,0))+(IF((AV241&lt;AX241),1,0))+(IF((AZ239&lt;BB239),1,0))+(IF((AZ240&lt;BB240),1,0))+(IF((AZ241&lt;BB241),1,0))</f>
        <v>2</v>
      </c>
      <c r="BM240" s="97">
        <f>BK240-BL240</f>
        <v>2</v>
      </c>
      <c r="BN240" s="96">
        <f>SUM(AN239:AN241,AR239:AR241,AV239:AV241,AZ239:AZ241)</f>
        <v>82</v>
      </c>
      <c r="BO240" s="96">
        <f>SUM(AP239:AP241,AT239:AT241,AX239:AX241,BB239:BB241)</f>
        <v>64</v>
      </c>
      <c r="BP240" s="95">
        <f>BN240-BO240</f>
        <v>18</v>
      </c>
      <c r="BQ240" s="391">
        <f>(BI240-BJ240)*1000+(BM240)*100+BP240</f>
        <v>1218</v>
      </c>
      <c r="BR240" s="392"/>
    </row>
    <row r="241" spans="3:70" ht="12" customHeight="1" thickBot="1" x14ac:dyDescent="0.2">
      <c r="C241" s="190"/>
      <c r="D241" s="182" t="s">
        <v>328</v>
      </c>
      <c r="E241" s="44" t="str">
        <f>IF(S232="","",S232)</f>
        <v/>
      </c>
      <c r="F241" s="42" t="str">
        <f t="shared" si="73"/>
        <v/>
      </c>
      <c r="G241" s="41" t="str">
        <f>IF(Q232="","",Q232)</f>
        <v/>
      </c>
      <c r="H241" s="395" t="str">
        <f>IF(J238="","",J238)</f>
        <v/>
      </c>
      <c r="I241" s="43" t="str">
        <f>IF(S235="","",S235)</f>
        <v/>
      </c>
      <c r="J241" s="42" t="str">
        <f t="shared" si="75"/>
        <v/>
      </c>
      <c r="K241" s="41" t="str">
        <f>IF(Q235="","",Q235)</f>
        <v/>
      </c>
      <c r="L241" s="395" t="str">
        <f>IF(N238="","",N238)</f>
        <v/>
      </c>
      <c r="M241" s="43" t="str">
        <f>IF(S238="","",S238)</f>
        <v/>
      </c>
      <c r="N241" s="42" t="str">
        <f>IF(M241="","","-")</f>
        <v/>
      </c>
      <c r="O241" s="41" t="str">
        <f>IF(Q238="","",Q238)</f>
        <v/>
      </c>
      <c r="P241" s="395" t="str">
        <f>IF(R238="","",R238)</f>
        <v/>
      </c>
      <c r="Q241" s="452"/>
      <c r="R241" s="453"/>
      <c r="S241" s="453"/>
      <c r="T241" s="454"/>
      <c r="U241" s="9">
        <f>Z240</f>
        <v>3</v>
      </c>
      <c r="V241" s="10" t="s">
        <v>1</v>
      </c>
      <c r="W241" s="10">
        <f>AA240</f>
        <v>0</v>
      </c>
      <c r="X241" s="11" t="s">
        <v>0</v>
      </c>
      <c r="Y241" s="29"/>
      <c r="Z241" s="94"/>
      <c r="AA241" s="93"/>
      <c r="AB241" s="94"/>
      <c r="AC241" s="93"/>
      <c r="AD241" s="92"/>
      <c r="AE241" s="93"/>
      <c r="AF241" s="93"/>
      <c r="AG241" s="92"/>
      <c r="AH241" s="80"/>
      <c r="AI241" s="91"/>
      <c r="AJ241" s="91"/>
      <c r="AL241" s="190"/>
      <c r="AM241" s="191" t="s">
        <v>283</v>
      </c>
      <c r="AN241" s="44" t="str">
        <f>IF(BB232="","",BB232)</f>
        <v/>
      </c>
      <c r="AO241" s="42" t="str">
        <f t="shared" si="74"/>
        <v/>
      </c>
      <c r="AP241" s="41" t="str">
        <f>IF(AZ232="","",AZ232)</f>
        <v/>
      </c>
      <c r="AQ241" s="395" t="str">
        <f>IF(AS238="","",AS238)</f>
        <v/>
      </c>
      <c r="AR241" s="43" t="str">
        <f>IF(BB235="","",BB235)</f>
        <v/>
      </c>
      <c r="AS241" s="42" t="str">
        <f t="shared" si="76"/>
        <v/>
      </c>
      <c r="AT241" s="41" t="str">
        <f>IF(AZ235="","",AZ235)</f>
        <v/>
      </c>
      <c r="AU241" s="395" t="str">
        <f>IF(AW238="","",AW238)</f>
        <v/>
      </c>
      <c r="AV241" s="43" t="str">
        <f>IF(BB238="","",BB238)</f>
        <v/>
      </c>
      <c r="AW241" s="42" t="str">
        <f>IF(AV241="","","-")</f>
        <v/>
      </c>
      <c r="AX241" s="41" t="str">
        <f>IF(AZ238="","",AZ238)</f>
        <v/>
      </c>
      <c r="AY241" s="395" t="str">
        <f>IF(BA238="","",BA238)</f>
        <v/>
      </c>
      <c r="AZ241" s="452"/>
      <c r="BA241" s="453"/>
      <c r="BB241" s="453"/>
      <c r="BC241" s="454"/>
      <c r="BD241" s="9">
        <f>BI240</f>
        <v>2</v>
      </c>
      <c r="BE241" s="10" t="s">
        <v>1</v>
      </c>
      <c r="BF241" s="10">
        <f>BJ240</f>
        <v>1</v>
      </c>
      <c r="BG241" s="11" t="s">
        <v>0</v>
      </c>
      <c r="BH241" s="29"/>
      <c r="BI241" s="94"/>
      <c r="BJ241" s="93"/>
      <c r="BK241" s="94"/>
      <c r="BL241" s="93"/>
      <c r="BM241" s="92"/>
      <c r="BN241" s="93"/>
      <c r="BO241" s="93"/>
      <c r="BP241" s="92"/>
      <c r="BQ241" s="80"/>
      <c r="BR241" s="91"/>
    </row>
    <row r="242" spans="3:70" ht="12" customHeight="1" thickBot="1" x14ac:dyDescent="0.25">
      <c r="C242" s="112"/>
      <c r="D242" s="135"/>
      <c r="E242" s="160"/>
      <c r="F242" s="161"/>
      <c r="G242" s="160"/>
      <c r="H242" s="160"/>
      <c r="I242" s="160"/>
      <c r="J242" s="161"/>
      <c r="K242" s="160"/>
      <c r="L242" s="160"/>
      <c r="M242" s="160"/>
      <c r="N242" s="161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J242" s="137"/>
      <c r="AK242" s="137"/>
      <c r="AL242" s="112"/>
      <c r="AM242" s="135"/>
      <c r="AN242" s="160"/>
      <c r="AO242" s="161"/>
      <c r="AP242" s="160"/>
      <c r="AQ242" s="160"/>
      <c r="AR242" s="160"/>
      <c r="AS242" s="161"/>
      <c r="AT242" s="160"/>
      <c r="AU242" s="160"/>
      <c r="AV242" s="160"/>
      <c r="AW242" s="161"/>
      <c r="AX242" s="160"/>
      <c r="AY242" s="160"/>
      <c r="AZ242" s="160"/>
      <c r="BA242" s="160"/>
      <c r="BB242" s="160"/>
      <c r="BC242" s="160"/>
      <c r="BD242" s="137"/>
      <c r="BE242" s="137"/>
      <c r="BF242" s="137"/>
      <c r="BG242" s="137"/>
    </row>
    <row r="243" spans="3:70" ht="12" customHeight="1" x14ac:dyDescent="0.15">
      <c r="C243" s="496" t="s">
        <v>40</v>
      </c>
      <c r="D243" s="497"/>
      <c r="E243" s="455" t="str">
        <f>C245</f>
        <v>越智宏明</v>
      </c>
      <c r="F243" s="421"/>
      <c r="G243" s="421"/>
      <c r="H243" s="422"/>
      <c r="I243" s="420" t="str">
        <f>C248</f>
        <v>田中秀仁</v>
      </c>
      <c r="J243" s="421"/>
      <c r="K243" s="421"/>
      <c r="L243" s="422"/>
      <c r="M243" s="420" t="str">
        <f>C251</f>
        <v>髙橋聖汰</v>
      </c>
      <c r="N243" s="421"/>
      <c r="O243" s="421"/>
      <c r="P243" s="422"/>
      <c r="Q243" s="420" t="str">
        <f>C254</f>
        <v>北村征稔</v>
      </c>
      <c r="R243" s="421"/>
      <c r="S243" s="421"/>
      <c r="T243" s="423"/>
      <c r="U243" s="443" t="s">
        <v>3</v>
      </c>
      <c r="V243" s="444"/>
      <c r="W243" s="444"/>
      <c r="X243" s="445"/>
      <c r="Y243" s="29"/>
      <c r="Z243" s="411" t="s">
        <v>17</v>
      </c>
      <c r="AA243" s="413"/>
      <c r="AB243" s="411" t="s">
        <v>16</v>
      </c>
      <c r="AC243" s="412"/>
      <c r="AD243" s="413"/>
      <c r="AE243" s="414" t="s">
        <v>15</v>
      </c>
      <c r="AF243" s="415"/>
      <c r="AG243" s="416"/>
      <c r="AH243" s="29"/>
      <c r="AI243" s="29"/>
      <c r="AJ243" s="29"/>
      <c r="AL243" s="496" t="s">
        <v>76</v>
      </c>
      <c r="AM243" s="497"/>
      <c r="AN243" s="455" t="str">
        <f>AL245</f>
        <v>高石直也</v>
      </c>
      <c r="AO243" s="421"/>
      <c r="AP243" s="421"/>
      <c r="AQ243" s="422"/>
      <c r="AR243" s="420" t="str">
        <f>AL248</f>
        <v>山中愁智</v>
      </c>
      <c r="AS243" s="421"/>
      <c r="AT243" s="421"/>
      <c r="AU243" s="422"/>
      <c r="AV243" s="420" t="str">
        <f>AL251</f>
        <v>真鍋頼斗</v>
      </c>
      <c r="AW243" s="421"/>
      <c r="AX243" s="421"/>
      <c r="AY243" s="422"/>
      <c r="AZ243" s="420" t="str">
        <f>AL254</f>
        <v>三笠孝幸</v>
      </c>
      <c r="BA243" s="421"/>
      <c r="BB243" s="421"/>
      <c r="BC243" s="423"/>
      <c r="BD243" s="443" t="s">
        <v>3</v>
      </c>
      <c r="BE243" s="444"/>
      <c r="BF243" s="444"/>
      <c r="BG243" s="445"/>
      <c r="BH243" s="29"/>
      <c r="BI243" s="411" t="s">
        <v>17</v>
      </c>
      <c r="BJ243" s="413"/>
      <c r="BK243" s="411" t="s">
        <v>16</v>
      </c>
      <c r="BL243" s="412"/>
      <c r="BM243" s="413"/>
      <c r="BN243" s="414" t="s">
        <v>15</v>
      </c>
      <c r="BO243" s="415"/>
      <c r="BP243" s="416"/>
      <c r="BQ243" s="29"/>
      <c r="BR243" s="29"/>
    </row>
    <row r="244" spans="3:70" ht="12" customHeight="1" thickBot="1" x14ac:dyDescent="0.2">
      <c r="C244" s="498"/>
      <c r="D244" s="499"/>
      <c r="E244" s="489" t="str">
        <f>C246</f>
        <v>藤澤美紅</v>
      </c>
      <c r="F244" s="425"/>
      <c r="G244" s="425"/>
      <c r="H244" s="426"/>
      <c r="I244" s="424" t="str">
        <f>C249</f>
        <v>亀岡直美</v>
      </c>
      <c r="J244" s="425"/>
      <c r="K244" s="425"/>
      <c r="L244" s="426"/>
      <c r="M244" s="424" t="str">
        <f>C252</f>
        <v>長原凪沙</v>
      </c>
      <c r="N244" s="425"/>
      <c r="O244" s="425"/>
      <c r="P244" s="426"/>
      <c r="Q244" s="424" t="str">
        <f>C255</f>
        <v>三谷洋子</v>
      </c>
      <c r="R244" s="425"/>
      <c r="S244" s="425"/>
      <c r="T244" s="427"/>
      <c r="U244" s="440" t="s">
        <v>2</v>
      </c>
      <c r="V244" s="441"/>
      <c r="W244" s="441"/>
      <c r="X244" s="442"/>
      <c r="Y244" s="29"/>
      <c r="Z244" s="77" t="s">
        <v>14</v>
      </c>
      <c r="AA244" s="76" t="s">
        <v>0</v>
      </c>
      <c r="AB244" s="77" t="s">
        <v>18</v>
      </c>
      <c r="AC244" s="76" t="s">
        <v>13</v>
      </c>
      <c r="AD244" s="75" t="s">
        <v>12</v>
      </c>
      <c r="AE244" s="76" t="s">
        <v>18</v>
      </c>
      <c r="AF244" s="76" t="s">
        <v>13</v>
      </c>
      <c r="AG244" s="75" t="s">
        <v>12</v>
      </c>
      <c r="AH244" s="29"/>
      <c r="AI244" s="29"/>
      <c r="AJ244" s="29"/>
      <c r="AL244" s="498"/>
      <c r="AM244" s="499"/>
      <c r="AN244" s="489" t="str">
        <f>AL246</f>
        <v>小山愛子</v>
      </c>
      <c r="AO244" s="425"/>
      <c r="AP244" s="425"/>
      <c r="AQ244" s="426"/>
      <c r="AR244" s="424" t="str">
        <f>AL249</f>
        <v>滝本美玲</v>
      </c>
      <c r="AS244" s="425"/>
      <c r="AT244" s="425"/>
      <c r="AU244" s="426"/>
      <c r="AV244" s="424" t="str">
        <f>AL252</f>
        <v>合田愛桜</v>
      </c>
      <c r="AW244" s="425"/>
      <c r="AX244" s="425"/>
      <c r="AY244" s="426"/>
      <c r="AZ244" s="424" t="str">
        <f>AL255</f>
        <v>高木和美</v>
      </c>
      <c r="BA244" s="425"/>
      <c r="BB244" s="425"/>
      <c r="BC244" s="427"/>
      <c r="BD244" s="440" t="s">
        <v>2</v>
      </c>
      <c r="BE244" s="441"/>
      <c r="BF244" s="441"/>
      <c r="BG244" s="442"/>
      <c r="BH244" s="29"/>
      <c r="BI244" s="77" t="s">
        <v>14</v>
      </c>
      <c r="BJ244" s="76" t="s">
        <v>0</v>
      </c>
      <c r="BK244" s="77" t="s">
        <v>18</v>
      </c>
      <c r="BL244" s="76" t="s">
        <v>13</v>
      </c>
      <c r="BM244" s="75" t="s">
        <v>12</v>
      </c>
      <c r="BN244" s="76" t="s">
        <v>18</v>
      </c>
      <c r="BO244" s="76" t="s">
        <v>13</v>
      </c>
      <c r="BP244" s="75" t="s">
        <v>12</v>
      </c>
      <c r="BQ244" s="29"/>
      <c r="BR244" s="29"/>
    </row>
    <row r="245" spans="3:70" ht="12" customHeight="1" x14ac:dyDescent="0.15">
      <c r="C245" s="183" t="s">
        <v>186</v>
      </c>
      <c r="D245" s="174" t="s">
        <v>184</v>
      </c>
      <c r="E245" s="475"/>
      <c r="F245" s="476"/>
      <c r="G245" s="476"/>
      <c r="H245" s="477"/>
      <c r="I245" s="105">
        <v>10</v>
      </c>
      <c r="J245" s="52" t="str">
        <f>IF(I245="","","-")</f>
        <v>-</v>
      </c>
      <c r="K245" s="60">
        <v>15</v>
      </c>
      <c r="L245" s="438" t="str">
        <f>IF(I245&lt;&gt;"",IF(I245&gt;K245,IF(I246&gt;K246,"○",IF(I247&gt;K247,"○","×")),IF(I246&gt;K246,IF(I247&gt;K247,"○","×"),"×")),"")</f>
        <v>○</v>
      </c>
      <c r="M245" s="30">
        <v>15</v>
      </c>
      <c r="N245" s="74" t="str">
        <f t="shared" ref="N245:N250" si="77">IF(M245="","","-")</f>
        <v>-</v>
      </c>
      <c r="O245" s="73">
        <v>11</v>
      </c>
      <c r="P245" s="438" t="str">
        <f>IF(M245&lt;&gt;"",IF(M245&gt;O245,IF(M246&gt;O246,"○",IF(M247&gt;O247,"○","×")),IF(M246&gt;O246,IF(M247&gt;O247,"○","×"),"×")),"")</f>
        <v>○</v>
      </c>
      <c r="Q245" s="104">
        <v>10</v>
      </c>
      <c r="R245" s="74" t="str">
        <f t="shared" ref="R245:R253" si="78">IF(Q245="","","-")</f>
        <v>-</v>
      </c>
      <c r="S245" s="60">
        <v>15</v>
      </c>
      <c r="T245" s="439" t="str">
        <f>IF(Q245&lt;&gt;"",IF(Q245&gt;S245,IF(Q246&gt;S246,"○",IF(Q247&gt;S247,"○","×")),IF(Q246&gt;S246,IF(Q247&gt;S247,"○","×"),"×")),"")</f>
        <v>×</v>
      </c>
      <c r="U245" s="428">
        <f>RANK(AH246,AH246:AH255)</f>
        <v>2</v>
      </c>
      <c r="V245" s="429"/>
      <c r="W245" s="429"/>
      <c r="X245" s="430"/>
      <c r="Y245" s="29"/>
      <c r="Z245" s="100"/>
      <c r="AA245" s="96"/>
      <c r="AB245" s="79"/>
      <c r="AC245" s="78"/>
      <c r="AD245" s="102"/>
      <c r="AE245" s="96"/>
      <c r="AF245" s="96"/>
      <c r="AG245" s="95"/>
      <c r="AH245" s="29"/>
      <c r="AI245" s="29"/>
      <c r="AJ245" s="29"/>
      <c r="AL245" s="183" t="s">
        <v>272</v>
      </c>
      <c r="AM245" s="184" t="s">
        <v>271</v>
      </c>
      <c r="AN245" s="475"/>
      <c r="AO245" s="476"/>
      <c r="AP245" s="476"/>
      <c r="AQ245" s="477"/>
      <c r="AR245" s="105">
        <v>15</v>
      </c>
      <c r="AS245" s="52" t="str">
        <f>IF(AR245="","","-")</f>
        <v>-</v>
      </c>
      <c r="AT245" s="60">
        <v>11</v>
      </c>
      <c r="AU245" s="438" t="str">
        <f>IF(AR245&lt;&gt;"",IF(AR245&gt;AT245,IF(AR246&gt;AT246,"○",IF(AR247&gt;AT247,"○","×")),IF(AR246&gt;AT246,IF(AR247&gt;AT247,"○","×"),"×")),"")</f>
        <v>○</v>
      </c>
      <c r="AV245" s="30">
        <v>15</v>
      </c>
      <c r="AW245" s="74" t="str">
        <f t="shared" ref="AW245:AW250" si="79">IF(AV245="","","-")</f>
        <v>-</v>
      </c>
      <c r="AX245" s="73">
        <v>8</v>
      </c>
      <c r="AY245" s="438" t="str">
        <f>IF(AV245&lt;&gt;"",IF(AV245&gt;AX245,IF(AV246&gt;AX246,"○",IF(AV247&gt;AX247,"○","×")),IF(AV246&gt;AX246,IF(AV247&gt;AX247,"○","×"),"×")),"")</f>
        <v>○</v>
      </c>
      <c r="AZ245" s="104">
        <v>12</v>
      </c>
      <c r="BA245" s="74" t="str">
        <f t="shared" ref="BA245:BA253" si="80">IF(AZ245="","","-")</f>
        <v>-</v>
      </c>
      <c r="BB245" s="60">
        <v>15</v>
      </c>
      <c r="BC245" s="439" t="str">
        <f>IF(AZ245&lt;&gt;"",IF(AZ245&gt;BB245,IF(AZ246&gt;BB246,"○",IF(AZ247&gt;BB247,"○","×")),IF(AZ246&gt;BB246,IF(AZ247&gt;BB247,"○","×"),"×")),"")</f>
        <v>×</v>
      </c>
      <c r="BD245" s="428">
        <f>RANK(BQ246,BQ246:BQ255)</f>
        <v>2</v>
      </c>
      <c r="BE245" s="429"/>
      <c r="BF245" s="429"/>
      <c r="BG245" s="430"/>
      <c r="BH245" s="29"/>
      <c r="BI245" s="100"/>
      <c r="BJ245" s="96"/>
      <c r="BK245" s="79"/>
      <c r="BL245" s="78"/>
      <c r="BM245" s="102"/>
      <c r="BN245" s="96"/>
      <c r="BO245" s="96"/>
      <c r="BP245" s="95"/>
      <c r="BQ245" s="29"/>
      <c r="BR245" s="29"/>
    </row>
    <row r="246" spans="3:70" ht="12" customHeight="1" x14ac:dyDescent="0.15">
      <c r="C246" s="183" t="s">
        <v>194</v>
      </c>
      <c r="D246" s="174" t="s">
        <v>184</v>
      </c>
      <c r="E246" s="478"/>
      <c r="F246" s="450"/>
      <c r="G246" s="450"/>
      <c r="H246" s="464"/>
      <c r="I246" s="30">
        <v>15</v>
      </c>
      <c r="J246" s="52" t="str">
        <f>IF(I246="","","-")</f>
        <v>-</v>
      </c>
      <c r="K246" s="72">
        <v>8</v>
      </c>
      <c r="L246" s="432"/>
      <c r="M246" s="30">
        <v>12</v>
      </c>
      <c r="N246" s="52" t="str">
        <f t="shared" si="77"/>
        <v>-</v>
      </c>
      <c r="O246" s="60">
        <v>15</v>
      </c>
      <c r="P246" s="432"/>
      <c r="Q246" s="30">
        <v>6</v>
      </c>
      <c r="R246" s="52" t="str">
        <f t="shared" si="78"/>
        <v>-</v>
      </c>
      <c r="S246" s="60">
        <v>15</v>
      </c>
      <c r="T246" s="435"/>
      <c r="U246" s="388"/>
      <c r="V246" s="389"/>
      <c r="W246" s="389"/>
      <c r="X246" s="390"/>
      <c r="Y246" s="29"/>
      <c r="Z246" s="100">
        <f>COUNTIF(E245:T247,"○")</f>
        <v>2</v>
      </c>
      <c r="AA246" s="96">
        <f>COUNTIF(E245:T247,"×")</f>
        <v>1</v>
      </c>
      <c r="AB246" s="99">
        <f>(IF((E245&gt;G245),1,0))+(IF((E246&gt;G246),1,0))+(IF((E247&gt;G247),1,0))+(IF((I245&gt;K245),1,0))+(IF((I246&gt;K246),1,0))+(IF((I247&gt;K247),1,0))+(IF((M245&gt;O245),1,0))+(IF((M246&gt;O246),1,0))+(IF((M247&gt;O247),1,0))+(IF((Q245&gt;S245),1,0))+(IF((Q246&gt;S246),1,0))+(IF((Q247&gt;S247),1,0))</f>
        <v>4</v>
      </c>
      <c r="AC246" s="98">
        <f>(IF((E245&lt;G245),1,0))+(IF((E246&lt;G246),1,0))+(IF((E247&lt;G247),1,0))+(IF((I245&lt;K245),1,0))+(IF((I246&lt;K246),1,0))+(IF((I247&lt;K247),1,0))+(IF((M245&lt;O245),1,0))+(IF((M246&lt;O246),1,0))+(IF((M247&lt;O247),1,0))+(IF((Q245&lt;S245),1,0))+(IF((Q246&lt;S246),1,0))+(IF((Q247&lt;S247),1,0))</f>
        <v>4</v>
      </c>
      <c r="AD246" s="97">
        <f>AB246-AC246</f>
        <v>0</v>
      </c>
      <c r="AE246" s="96">
        <f>SUM(E245:E247,I245:I247,M245:M247,Q245:Q247)</f>
        <v>98</v>
      </c>
      <c r="AF246" s="96">
        <f>SUM(G245:G247,K245:K247,O245:O247,S245:S247)</f>
        <v>100</v>
      </c>
      <c r="AG246" s="95">
        <f>AE246-AF246</f>
        <v>-2</v>
      </c>
      <c r="AH246" s="391">
        <f>(Z246-AA246)*1000+(AD246)*100+AG246</f>
        <v>998</v>
      </c>
      <c r="AI246" s="392"/>
      <c r="AJ246" s="217"/>
      <c r="AL246" s="183" t="s">
        <v>270</v>
      </c>
      <c r="AM246" s="184" t="s">
        <v>266</v>
      </c>
      <c r="AN246" s="478"/>
      <c r="AO246" s="450"/>
      <c r="AP246" s="450"/>
      <c r="AQ246" s="464"/>
      <c r="AR246" s="30">
        <v>15</v>
      </c>
      <c r="AS246" s="52" t="str">
        <f>IF(AR246="","","-")</f>
        <v>-</v>
      </c>
      <c r="AT246" s="72">
        <v>9</v>
      </c>
      <c r="AU246" s="432"/>
      <c r="AV246" s="30">
        <v>15</v>
      </c>
      <c r="AW246" s="52" t="str">
        <f t="shared" si="79"/>
        <v>-</v>
      </c>
      <c r="AX246" s="60">
        <v>9</v>
      </c>
      <c r="AY246" s="432"/>
      <c r="AZ246" s="30">
        <v>15</v>
      </c>
      <c r="BA246" s="52" t="str">
        <f t="shared" si="80"/>
        <v>-</v>
      </c>
      <c r="BB246" s="60">
        <v>9</v>
      </c>
      <c r="BC246" s="435"/>
      <c r="BD246" s="388"/>
      <c r="BE246" s="389"/>
      <c r="BF246" s="389"/>
      <c r="BG246" s="390"/>
      <c r="BH246" s="29"/>
      <c r="BI246" s="100">
        <f>COUNTIF(AN245:BC247,"○")</f>
        <v>2</v>
      </c>
      <c r="BJ246" s="96">
        <f>COUNTIF(AN245:BC247,"×")</f>
        <v>1</v>
      </c>
      <c r="BK246" s="99">
        <f>(IF((AN245&gt;AP245),1,0))+(IF((AN246&gt;AP246),1,0))+(IF((AN247&gt;AP247),1,0))+(IF((AR245&gt;AT245),1,0))+(IF((AR246&gt;AT246),1,0))+(IF((AR247&gt;AT247),1,0))+(IF((AV245&gt;AX245),1,0))+(IF((AV246&gt;AX246),1,0))+(IF((AV247&gt;AX247),1,0))+(IF((AZ245&gt;BB245),1,0))+(IF((AZ246&gt;BB246),1,0))+(IF((AZ247&gt;BB247),1,0))</f>
        <v>5</v>
      </c>
      <c r="BL246" s="98">
        <f>(IF((AN245&lt;AP245),1,0))+(IF((AN246&lt;AP246),1,0))+(IF((AN247&lt;AP247),1,0))+(IF((AR245&lt;AT245),1,0))+(IF((AR246&lt;AT246),1,0))+(IF((AR247&lt;AT247),1,0))+(IF((AV245&lt;AX245),1,0))+(IF((AV246&lt;AX246),1,0))+(IF((AV247&lt;AX247),1,0))+(IF((AZ245&lt;BB245),1,0))+(IF((AZ246&lt;BB246),1,0))+(IF((AZ247&lt;BB247),1,0))</f>
        <v>2</v>
      </c>
      <c r="BM246" s="97">
        <f>BK246-BL246</f>
        <v>3</v>
      </c>
      <c r="BN246" s="96">
        <f>SUM(AN245:AN247,AR245:AR247,AV245:AV247,AZ245:AZ247)</f>
        <v>95</v>
      </c>
      <c r="BO246" s="96">
        <f>SUM(AP245:AP247,AT245:AT247,AX245:AX247,BB245:BB247)</f>
        <v>76</v>
      </c>
      <c r="BP246" s="95">
        <f>BN246-BO246</f>
        <v>19</v>
      </c>
      <c r="BQ246" s="391">
        <f>(BI246-BJ246)*1000+(BM246)*100+BP246</f>
        <v>1319</v>
      </c>
      <c r="BR246" s="392"/>
    </row>
    <row r="247" spans="3:70" ht="12" customHeight="1" thickBot="1" x14ac:dyDescent="0.2">
      <c r="C247" s="185"/>
      <c r="D247" s="176" t="s">
        <v>171</v>
      </c>
      <c r="E247" s="479"/>
      <c r="F247" s="480"/>
      <c r="G247" s="480"/>
      <c r="H247" s="481"/>
      <c r="I247" s="34">
        <v>15</v>
      </c>
      <c r="J247" s="52" t="str">
        <f>IF(I247="","","-")</f>
        <v>-</v>
      </c>
      <c r="K247" s="68">
        <v>11</v>
      </c>
      <c r="L247" s="433"/>
      <c r="M247" s="34">
        <v>15</v>
      </c>
      <c r="N247" s="69" t="str">
        <f t="shared" si="77"/>
        <v>-</v>
      </c>
      <c r="O247" s="68">
        <v>10</v>
      </c>
      <c r="P247" s="432"/>
      <c r="Q247" s="34"/>
      <c r="R247" s="69" t="str">
        <f t="shared" si="78"/>
        <v/>
      </c>
      <c r="S247" s="68"/>
      <c r="T247" s="435"/>
      <c r="U247" s="6">
        <f>Z246</f>
        <v>2</v>
      </c>
      <c r="V247" s="7" t="s">
        <v>1</v>
      </c>
      <c r="W247" s="7">
        <f>AA246</f>
        <v>1</v>
      </c>
      <c r="X247" s="8" t="s">
        <v>0</v>
      </c>
      <c r="Y247" s="29"/>
      <c r="Z247" s="100"/>
      <c r="AA247" s="96"/>
      <c r="AB247" s="100"/>
      <c r="AC247" s="96"/>
      <c r="AD247" s="95"/>
      <c r="AE247" s="96"/>
      <c r="AF247" s="96"/>
      <c r="AG247" s="95"/>
      <c r="AH247" s="32"/>
      <c r="AI247" s="101"/>
      <c r="AJ247" s="101"/>
      <c r="AL247" s="185"/>
      <c r="AM247" s="176" t="s">
        <v>175</v>
      </c>
      <c r="AN247" s="479"/>
      <c r="AO247" s="480"/>
      <c r="AP247" s="480"/>
      <c r="AQ247" s="481"/>
      <c r="AR247" s="34"/>
      <c r="AS247" s="52" t="str">
        <f>IF(AR247="","","-")</f>
        <v/>
      </c>
      <c r="AT247" s="68"/>
      <c r="AU247" s="433"/>
      <c r="AV247" s="34"/>
      <c r="AW247" s="69" t="str">
        <f t="shared" si="79"/>
        <v/>
      </c>
      <c r="AX247" s="68"/>
      <c r="AY247" s="432"/>
      <c r="AZ247" s="34">
        <v>8</v>
      </c>
      <c r="BA247" s="69" t="str">
        <f t="shared" si="80"/>
        <v>-</v>
      </c>
      <c r="BB247" s="68">
        <v>15</v>
      </c>
      <c r="BC247" s="435"/>
      <c r="BD247" s="6">
        <f>BI246</f>
        <v>2</v>
      </c>
      <c r="BE247" s="7" t="s">
        <v>1</v>
      </c>
      <c r="BF247" s="7">
        <f>BJ246</f>
        <v>1</v>
      </c>
      <c r="BG247" s="8" t="s">
        <v>0</v>
      </c>
      <c r="BH247" s="29"/>
      <c r="BI247" s="100"/>
      <c r="BJ247" s="96"/>
      <c r="BK247" s="100"/>
      <c r="BL247" s="96"/>
      <c r="BM247" s="95"/>
      <c r="BN247" s="96"/>
      <c r="BO247" s="96"/>
      <c r="BP247" s="95"/>
      <c r="BQ247" s="32"/>
      <c r="BR247" s="101"/>
    </row>
    <row r="248" spans="3:70" ht="12" customHeight="1" x14ac:dyDescent="0.15">
      <c r="C248" s="186" t="s">
        <v>293</v>
      </c>
      <c r="D248" s="174" t="s">
        <v>291</v>
      </c>
      <c r="E248" s="54">
        <f>IF(K245="","",K245)</f>
        <v>15</v>
      </c>
      <c r="F248" s="52" t="str">
        <f t="shared" ref="F248:F256" si="81">IF(E248="","","-")</f>
        <v>-</v>
      </c>
      <c r="G248" s="51">
        <f>IF(I245="","",I245)</f>
        <v>10</v>
      </c>
      <c r="H248" s="393" t="str">
        <f>IF(L245="","",IF(L245="○","×",IF(L245="×","○")))</f>
        <v>×</v>
      </c>
      <c r="I248" s="446"/>
      <c r="J248" s="447"/>
      <c r="K248" s="447"/>
      <c r="L248" s="463"/>
      <c r="M248" s="30">
        <v>15</v>
      </c>
      <c r="N248" s="52" t="str">
        <f t="shared" si="77"/>
        <v>-</v>
      </c>
      <c r="O248" s="60">
        <v>7</v>
      </c>
      <c r="P248" s="437" t="str">
        <f>IF(M248&lt;&gt;"",IF(M248&gt;O248,IF(M249&gt;O249,"○",IF(M250&gt;O250,"○","×")),IF(M249&gt;O249,IF(M250&gt;O250,"○","×"),"×")),"")</f>
        <v>○</v>
      </c>
      <c r="Q248" s="30">
        <v>15</v>
      </c>
      <c r="R248" s="52" t="str">
        <f t="shared" si="78"/>
        <v>-</v>
      </c>
      <c r="S248" s="60">
        <v>13</v>
      </c>
      <c r="T248" s="434" t="str">
        <f>IF(Q248&lt;&gt;"",IF(Q248&gt;S248,IF(Q249&gt;S249,"○",IF(Q250&gt;S250,"○","×")),IF(Q249&gt;S249,IF(Q250&gt;S250,"○","×"),"×")),"")</f>
        <v>×</v>
      </c>
      <c r="U248" s="428">
        <f>RANK(AH249,AH246:AH255)</f>
        <v>3</v>
      </c>
      <c r="V248" s="429"/>
      <c r="W248" s="429"/>
      <c r="X248" s="430"/>
      <c r="Y248" s="29"/>
      <c r="Z248" s="79"/>
      <c r="AA248" s="78"/>
      <c r="AB248" s="79"/>
      <c r="AC248" s="78"/>
      <c r="AD248" s="102"/>
      <c r="AE248" s="78"/>
      <c r="AF248" s="78"/>
      <c r="AG248" s="102"/>
      <c r="AH248" s="32"/>
      <c r="AI248" s="101"/>
      <c r="AJ248" s="101"/>
      <c r="AL248" s="186" t="s">
        <v>144</v>
      </c>
      <c r="AM248" s="184" t="s">
        <v>145</v>
      </c>
      <c r="AN248" s="54">
        <f>IF(AT245="","",AT245)</f>
        <v>11</v>
      </c>
      <c r="AO248" s="52" t="str">
        <f t="shared" ref="AO248:AO256" si="82">IF(AN248="","","-")</f>
        <v>-</v>
      </c>
      <c r="AP248" s="51">
        <f>IF(AR245="","",AR245)</f>
        <v>15</v>
      </c>
      <c r="AQ248" s="393" t="str">
        <f>IF(AU245="","",IF(AU245="○","×",IF(AU245="×","○")))</f>
        <v>×</v>
      </c>
      <c r="AR248" s="446"/>
      <c r="AS248" s="447"/>
      <c r="AT248" s="447"/>
      <c r="AU248" s="463"/>
      <c r="AV248" s="30">
        <v>15</v>
      </c>
      <c r="AW248" s="52" t="str">
        <f t="shared" si="79"/>
        <v>-</v>
      </c>
      <c r="AX248" s="60">
        <v>9</v>
      </c>
      <c r="AY248" s="437" t="str">
        <f>IF(AV248&lt;&gt;"",IF(AV248&gt;AX248,IF(AV249&gt;AX249,"○",IF(AV250&gt;AX250,"○","×")),IF(AV249&gt;AX249,IF(AV250&gt;AX250,"○","×"),"×")),"")</f>
        <v>×</v>
      </c>
      <c r="AZ248" s="30">
        <v>2</v>
      </c>
      <c r="BA248" s="52" t="str">
        <f t="shared" si="80"/>
        <v>-</v>
      </c>
      <c r="BB248" s="60">
        <v>15</v>
      </c>
      <c r="BC248" s="434" t="str">
        <f>IF(AZ248&lt;&gt;"",IF(AZ248&gt;BB248,IF(AZ249&gt;BB249,"○",IF(AZ250&gt;BB250,"○","×")),IF(AZ249&gt;BB249,IF(AZ250&gt;BB250,"○","×"),"×")),"")</f>
        <v>×</v>
      </c>
      <c r="BD248" s="428">
        <f>RANK(BQ249,BQ246:BQ255)</f>
        <v>4</v>
      </c>
      <c r="BE248" s="429"/>
      <c r="BF248" s="429"/>
      <c r="BG248" s="430"/>
      <c r="BH248" s="29"/>
      <c r="BI248" s="79"/>
      <c r="BJ248" s="78"/>
      <c r="BK248" s="79"/>
      <c r="BL248" s="78"/>
      <c r="BM248" s="102"/>
      <c r="BN248" s="78"/>
      <c r="BO248" s="78"/>
      <c r="BP248" s="102"/>
      <c r="BQ248" s="32"/>
      <c r="BR248" s="101"/>
    </row>
    <row r="249" spans="3:70" ht="12" customHeight="1" x14ac:dyDescent="0.15">
      <c r="C249" s="187" t="s">
        <v>292</v>
      </c>
      <c r="D249" s="174" t="s">
        <v>291</v>
      </c>
      <c r="E249" s="54">
        <f>IF(K246="","",K246)</f>
        <v>8</v>
      </c>
      <c r="F249" s="52" t="str">
        <f t="shared" si="81"/>
        <v>-</v>
      </c>
      <c r="G249" s="51">
        <f>IF(I246="","",I246)</f>
        <v>15</v>
      </c>
      <c r="H249" s="394" t="str">
        <f>IF(J246="","",J246)</f>
        <v>-</v>
      </c>
      <c r="I249" s="449"/>
      <c r="J249" s="450"/>
      <c r="K249" s="450"/>
      <c r="L249" s="464"/>
      <c r="M249" s="30">
        <v>15</v>
      </c>
      <c r="N249" s="52" t="str">
        <f t="shared" si="77"/>
        <v>-</v>
      </c>
      <c r="O249" s="60">
        <v>9</v>
      </c>
      <c r="P249" s="432"/>
      <c r="Q249" s="30">
        <v>4</v>
      </c>
      <c r="R249" s="52" t="str">
        <f t="shared" si="78"/>
        <v>-</v>
      </c>
      <c r="S249" s="60">
        <v>15</v>
      </c>
      <c r="T249" s="435"/>
      <c r="U249" s="388"/>
      <c r="V249" s="389"/>
      <c r="W249" s="389"/>
      <c r="X249" s="390"/>
      <c r="Y249" s="29"/>
      <c r="Z249" s="100">
        <f>COUNTIF(E248:T250,"○")</f>
        <v>1</v>
      </c>
      <c r="AA249" s="96">
        <f>COUNTIF(E248:T250,"×")</f>
        <v>2</v>
      </c>
      <c r="AB249" s="99">
        <f>(IF((E248&gt;G248),1,0))+(IF((E249&gt;G249),1,0))+(IF((E250&gt;G250),1,0))+(IF((I248&gt;K248),1,0))+(IF((I249&gt;K249),1,0))+(IF((I250&gt;K250),1,0))+(IF((M248&gt;O248),1,0))+(IF((M249&gt;O249),1,0))+(IF((M250&gt;O250),1,0))+(IF((Q248&gt;S248),1,0))+(IF((Q249&gt;S249),1,0))+(IF((Q250&gt;S250),1,0))</f>
        <v>4</v>
      </c>
      <c r="AC249" s="98">
        <f>(IF((E248&lt;G248),1,0))+(IF((E249&lt;G249),1,0))+(IF((E250&lt;G250),1,0))+(IF((I248&lt;K248),1,0))+(IF((I249&lt;K249),1,0))+(IF((I250&lt;K250),1,0))+(IF((M248&lt;O248),1,0))+(IF((M249&lt;O249),1,0))+(IF((M250&lt;O250),1,0))+(IF((Q248&lt;S248),1,0))+(IF((Q249&lt;S249),1,0))+(IF((Q250&lt;S250),1,0))</f>
        <v>4</v>
      </c>
      <c r="AD249" s="97">
        <f>AB249-AC249</f>
        <v>0</v>
      </c>
      <c r="AE249" s="96">
        <f>SUM(E248:E250,I248:I250,M248:M250,Q248:Q250)</f>
        <v>86</v>
      </c>
      <c r="AF249" s="96">
        <f>SUM(G248:G250,K248:K250,O248:O250,S248:S250)</f>
        <v>99</v>
      </c>
      <c r="AG249" s="95">
        <f>AE249-AF249</f>
        <v>-13</v>
      </c>
      <c r="AH249" s="391">
        <f>(Z249-AA249)*1000+(AD249)*100+AG249</f>
        <v>-1013</v>
      </c>
      <c r="AI249" s="392"/>
      <c r="AJ249" s="217"/>
      <c r="AL249" s="187" t="s">
        <v>332</v>
      </c>
      <c r="AM249" s="184" t="s">
        <v>56</v>
      </c>
      <c r="AN249" s="54">
        <f>IF(AT246="","",AT246)</f>
        <v>9</v>
      </c>
      <c r="AO249" s="52" t="str">
        <f t="shared" si="82"/>
        <v>-</v>
      </c>
      <c r="AP249" s="51">
        <f>IF(AR246="","",AR246)</f>
        <v>15</v>
      </c>
      <c r="AQ249" s="394" t="str">
        <f>IF(AS246="","",AS246)</f>
        <v>-</v>
      </c>
      <c r="AR249" s="449"/>
      <c r="AS249" s="450"/>
      <c r="AT249" s="450"/>
      <c r="AU249" s="464"/>
      <c r="AV249" s="30">
        <v>5</v>
      </c>
      <c r="AW249" s="52" t="str">
        <f t="shared" si="79"/>
        <v>-</v>
      </c>
      <c r="AX249" s="60">
        <v>15</v>
      </c>
      <c r="AY249" s="432"/>
      <c r="AZ249" s="30">
        <v>1</v>
      </c>
      <c r="BA249" s="52" t="str">
        <f t="shared" si="80"/>
        <v>-</v>
      </c>
      <c r="BB249" s="60">
        <v>15</v>
      </c>
      <c r="BC249" s="435"/>
      <c r="BD249" s="388"/>
      <c r="BE249" s="389"/>
      <c r="BF249" s="389"/>
      <c r="BG249" s="390"/>
      <c r="BH249" s="29"/>
      <c r="BI249" s="100">
        <f>COUNTIF(AN248:BC250,"○")</f>
        <v>0</v>
      </c>
      <c r="BJ249" s="96">
        <f>COUNTIF(AN248:BC250,"×")</f>
        <v>3</v>
      </c>
      <c r="BK249" s="99">
        <f>(IF((AN248&gt;AP248),1,0))+(IF((AN249&gt;AP249),1,0))+(IF((AN250&gt;AP250),1,0))+(IF((AR248&gt;AT248),1,0))+(IF((AR249&gt;AT249),1,0))+(IF((AR250&gt;AT250),1,0))+(IF((AV248&gt;AX248),1,0))+(IF((AV249&gt;AX249),1,0))+(IF((AV250&gt;AX250),1,0))+(IF((AZ248&gt;BB248),1,0))+(IF((AZ249&gt;BB249),1,0))+(IF((AZ250&gt;BB250),1,0))</f>
        <v>1</v>
      </c>
      <c r="BL249" s="98">
        <f>(IF((AN248&lt;AP248),1,0))+(IF((AN249&lt;AP249),1,0))+(IF((AN250&lt;AP250),1,0))+(IF((AR248&lt;AT248),1,0))+(IF((AR249&lt;AT249),1,0))+(IF((AR250&lt;AT250),1,0))+(IF((AV248&lt;AX248),1,0))+(IF((AV249&lt;AX249),1,0))+(IF((AV250&lt;AX250),1,0))+(IF((AZ248&lt;BB248),1,0))+(IF((AZ249&lt;BB249),1,0))+(IF((AZ250&lt;BB250),1,0))</f>
        <v>6</v>
      </c>
      <c r="BM249" s="97">
        <f>BK249-BL249</f>
        <v>-5</v>
      </c>
      <c r="BN249" s="96">
        <f>SUM(AN248:AN250,AR248:AR250,AV248:AV250,AZ248:AZ250)</f>
        <v>57</v>
      </c>
      <c r="BO249" s="96">
        <f>SUM(AP248:AP250,AT248:AT250,AX248:AX250,BB248:BB250)</f>
        <v>100</v>
      </c>
      <c r="BP249" s="95">
        <f>BN249-BO249</f>
        <v>-43</v>
      </c>
      <c r="BQ249" s="391">
        <f>(BI249-BJ249)*1000+(BM249)*100+BP249</f>
        <v>-3543</v>
      </c>
      <c r="BR249" s="392"/>
    </row>
    <row r="250" spans="3:70" ht="12" customHeight="1" thickBot="1" x14ac:dyDescent="0.2">
      <c r="C250" s="185"/>
      <c r="D250" s="178" t="s">
        <v>175</v>
      </c>
      <c r="E250" s="71">
        <f>IF(K247="","",K247)</f>
        <v>11</v>
      </c>
      <c r="F250" s="52" t="str">
        <f t="shared" si="81"/>
        <v>-</v>
      </c>
      <c r="G250" s="70">
        <f>IF(I247="","",I247)</f>
        <v>15</v>
      </c>
      <c r="H250" s="494" t="str">
        <f>IF(J247="","",J247)</f>
        <v>-</v>
      </c>
      <c r="I250" s="495"/>
      <c r="J250" s="480"/>
      <c r="K250" s="480"/>
      <c r="L250" s="481"/>
      <c r="M250" s="34"/>
      <c r="N250" s="52" t="str">
        <f t="shared" si="77"/>
        <v/>
      </c>
      <c r="O250" s="68"/>
      <c r="P250" s="433"/>
      <c r="Q250" s="34">
        <v>3</v>
      </c>
      <c r="R250" s="69" t="str">
        <f t="shared" si="78"/>
        <v>-</v>
      </c>
      <c r="S250" s="68">
        <v>15</v>
      </c>
      <c r="T250" s="436"/>
      <c r="U250" s="6">
        <f>Z249</f>
        <v>1</v>
      </c>
      <c r="V250" s="7" t="s">
        <v>1</v>
      </c>
      <c r="W250" s="7">
        <f>AA249</f>
        <v>2</v>
      </c>
      <c r="X250" s="8" t="s">
        <v>0</v>
      </c>
      <c r="Y250" s="29"/>
      <c r="Z250" s="94"/>
      <c r="AA250" s="93"/>
      <c r="AB250" s="94"/>
      <c r="AC250" s="93"/>
      <c r="AD250" s="92"/>
      <c r="AE250" s="93"/>
      <c r="AF250" s="93"/>
      <c r="AG250" s="92"/>
      <c r="AH250" s="32"/>
      <c r="AI250" s="101"/>
      <c r="AJ250" s="101"/>
      <c r="AL250" s="185"/>
      <c r="AM250" s="176" t="s">
        <v>350</v>
      </c>
      <c r="AN250" s="71" t="str">
        <f>IF(AT247="","",AT247)</f>
        <v/>
      </c>
      <c r="AO250" s="52" t="str">
        <f t="shared" si="82"/>
        <v/>
      </c>
      <c r="AP250" s="70" t="str">
        <f>IF(AR247="","",AR247)</f>
        <v/>
      </c>
      <c r="AQ250" s="494" t="str">
        <f>IF(AS247="","",AS247)</f>
        <v/>
      </c>
      <c r="AR250" s="495"/>
      <c r="AS250" s="480"/>
      <c r="AT250" s="480"/>
      <c r="AU250" s="481"/>
      <c r="AV250" s="34">
        <v>14</v>
      </c>
      <c r="AW250" s="52" t="str">
        <f t="shared" si="79"/>
        <v>-</v>
      </c>
      <c r="AX250" s="68">
        <v>16</v>
      </c>
      <c r="AY250" s="433"/>
      <c r="AZ250" s="34"/>
      <c r="BA250" s="69" t="str">
        <f t="shared" si="80"/>
        <v/>
      </c>
      <c r="BB250" s="68"/>
      <c r="BC250" s="436"/>
      <c r="BD250" s="6">
        <f>BI249</f>
        <v>0</v>
      </c>
      <c r="BE250" s="7" t="s">
        <v>1</v>
      </c>
      <c r="BF250" s="7">
        <f>BJ249</f>
        <v>3</v>
      </c>
      <c r="BG250" s="8" t="s">
        <v>0</v>
      </c>
      <c r="BH250" s="29"/>
      <c r="BI250" s="94"/>
      <c r="BJ250" s="93"/>
      <c r="BK250" s="94"/>
      <c r="BL250" s="93"/>
      <c r="BM250" s="92"/>
      <c r="BN250" s="93"/>
      <c r="BO250" s="93"/>
      <c r="BP250" s="92"/>
      <c r="BQ250" s="32"/>
      <c r="BR250" s="101"/>
    </row>
    <row r="251" spans="3:70" ht="12" customHeight="1" x14ac:dyDescent="0.15">
      <c r="C251" s="188" t="s">
        <v>154</v>
      </c>
      <c r="D251" s="192" t="s">
        <v>153</v>
      </c>
      <c r="E251" s="54">
        <f>IF(O245="","",O245)</f>
        <v>11</v>
      </c>
      <c r="F251" s="56" t="str">
        <f t="shared" si="81"/>
        <v>-</v>
      </c>
      <c r="G251" s="51">
        <f>IF(M245="","",M245)</f>
        <v>15</v>
      </c>
      <c r="H251" s="393" t="str">
        <f>IF(P245="","",IF(P245="○","×",IF(P245="×","○")))</f>
        <v>×</v>
      </c>
      <c r="I251" s="53">
        <f>IF(O248="","",O248)</f>
        <v>7</v>
      </c>
      <c r="J251" s="52" t="str">
        <f t="shared" ref="J251:J256" si="83">IF(I251="","","-")</f>
        <v>-</v>
      </c>
      <c r="K251" s="51">
        <f>IF(M248="","",M248)</f>
        <v>15</v>
      </c>
      <c r="L251" s="393" t="str">
        <f>IF(P248="","",IF(P248="○","×",IF(P248="×","○")))</f>
        <v>×</v>
      </c>
      <c r="M251" s="446"/>
      <c r="N251" s="447"/>
      <c r="O251" s="447"/>
      <c r="P251" s="463"/>
      <c r="Q251" s="30">
        <v>5</v>
      </c>
      <c r="R251" s="52" t="str">
        <f t="shared" si="78"/>
        <v>-</v>
      </c>
      <c r="S251" s="60">
        <v>15</v>
      </c>
      <c r="T251" s="435" t="str">
        <f>IF(Q251&lt;&gt;"",IF(Q251&gt;S251,IF(Q252&gt;S252,"○",IF(Q253&gt;S253,"○","×")),IF(Q252&gt;S252,IF(Q253&gt;S253,"○","×"),"×")),"")</f>
        <v>×</v>
      </c>
      <c r="U251" s="428">
        <f>RANK(AH252,AH246:AH255)</f>
        <v>4</v>
      </c>
      <c r="V251" s="429"/>
      <c r="W251" s="429"/>
      <c r="X251" s="430"/>
      <c r="Y251" s="29"/>
      <c r="Z251" s="100"/>
      <c r="AA251" s="96"/>
      <c r="AB251" s="100"/>
      <c r="AC251" s="96"/>
      <c r="AD251" s="95"/>
      <c r="AE251" s="96"/>
      <c r="AF251" s="96"/>
      <c r="AG251" s="95"/>
      <c r="AH251" s="32"/>
      <c r="AI251" s="101"/>
      <c r="AJ251" s="101"/>
      <c r="AL251" s="188" t="s">
        <v>159</v>
      </c>
      <c r="AM251" s="189" t="s">
        <v>158</v>
      </c>
      <c r="AN251" s="54">
        <f>IF(AX245="","",AX245)</f>
        <v>8</v>
      </c>
      <c r="AO251" s="56" t="str">
        <f t="shared" si="82"/>
        <v>-</v>
      </c>
      <c r="AP251" s="51">
        <f>IF(AV245="","",AV245)</f>
        <v>15</v>
      </c>
      <c r="AQ251" s="393" t="str">
        <f>IF(AY245="","",IF(AY245="○","×",IF(AY245="×","○")))</f>
        <v>×</v>
      </c>
      <c r="AR251" s="53">
        <f>IF(AX248="","",AX248)</f>
        <v>9</v>
      </c>
      <c r="AS251" s="52" t="str">
        <f t="shared" ref="AS251:AS256" si="84">IF(AR251="","","-")</f>
        <v>-</v>
      </c>
      <c r="AT251" s="51">
        <f>IF(AV248="","",AV248)</f>
        <v>15</v>
      </c>
      <c r="AU251" s="393" t="str">
        <f>IF(AY248="","",IF(AY248="○","×",IF(AY248="×","○")))</f>
        <v>○</v>
      </c>
      <c r="AV251" s="446"/>
      <c r="AW251" s="447"/>
      <c r="AX251" s="447"/>
      <c r="AY251" s="463"/>
      <c r="AZ251" s="30">
        <v>14</v>
      </c>
      <c r="BA251" s="52" t="str">
        <f t="shared" si="80"/>
        <v>-</v>
      </c>
      <c r="BB251" s="60">
        <v>16</v>
      </c>
      <c r="BC251" s="435" t="str">
        <f>IF(AZ251&lt;&gt;"",IF(AZ251&gt;BB251,IF(AZ252&gt;BB252,"○",IF(AZ253&gt;BB253,"○","×")),IF(AZ252&gt;BB252,IF(AZ253&gt;BB253,"○","×"),"×")),"")</f>
        <v>×</v>
      </c>
      <c r="BD251" s="428">
        <f>RANK(BQ252,BQ246:BQ255)</f>
        <v>3</v>
      </c>
      <c r="BE251" s="429"/>
      <c r="BF251" s="429"/>
      <c r="BG251" s="430"/>
      <c r="BH251" s="29"/>
      <c r="BI251" s="100"/>
      <c r="BJ251" s="96"/>
      <c r="BK251" s="100"/>
      <c r="BL251" s="96"/>
      <c r="BM251" s="95"/>
      <c r="BN251" s="96"/>
      <c r="BO251" s="96"/>
      <c r="BP251" s="95"/>
      <c r="BQ251" s="32"/>
      <c r="BR251" s="101"/>
    </row>
    <row r="252" spans="3:70" ht="12" customHeight="1" x14ac:dyDescent="0.15">
      <c r="C252" s="187" t="s">
        <v>152</v>
      </c>
      <c r="D252" s="174" t="s">
        <v>151</v>
      </c>
      <c r="E252" s="54">
        <f>IF(O246="","",O246)</f>
        <v>15</v>
      </c>
      <c r="F252" s="52" t="str">
        <f t="shared" si="81"/>
        <v>-</v>
      </c>
      <c r="G252" s="51">
        <f>IF(M246="","",M246)</f>
        <v>12</v>
      </c>
      <c r="H252" s="394" t="str">
        <f>IF(J249="","",J249)</f>
        <v/>
      </c>
      <c r="I252" s="53">
        <f>IF(O249="","",O249)</f>
        <v>9</v>
      </c>
      <c r="J252" s="52" t="str">
        <f t="shared" si="83"/>
        <v>-</v>
      </c>
      <c r="K252" s="51">
        <f>IF(M249="","",M249)</f>
        <v>15</v>
      </c>
      <c r="L252" s="394" t="str">
        <f>IF(N249="","",N249)</f>
        <v>-</v>
      </c>
      <c r="M252" s="449"/>
      <c r="N252" s="450"/>
      <c r="O252" s="450"/>
      <c r="P252" s="464"/>
      <c r="Q252" s="30">
        <v>8</v>
      </c>
      <c r="R252" s="52" t="str">
        <f t="shared" si="78"/>
        <v>-</v>
      </c>
      <c r="S252" s="60">
        <v>15</v>
      </c>
      <c r="T252" s="435"/>
      <c r="U252" s="388"/>
      <c r="V252" s="389"/>
      <c r="W252" s="389"/>
      <c r="X252" s="390"/>
      <c r="Y252" s="29"/>
      <c r="Z252" s="100">
        <f>COUNTIF(E251:T253,"○")</f>
        <v>0</v>
      </c>
      <c r="AA252" s="96">
        <f>COUNTIF(E251:T253,"×")</f>
        <v>3</v>
      </c>
      <c r="AB252" s="99">
        <f>(IF((E251&gt;G251),1,0))+(IF((E252&gt;G252),1,0))+(IF((E253&gt;G253),1,0))+(IF((I251&gt;K251),1,0))+(IF((I252&gt;K252),1,0))+(IF((I253&gt;K253),1,0))+(IF((M251&gt;O251),1,0))+(IF((M252&gt;O252),1,0))+(IF((M253&gt;O253),1,0))+(IF((Q251&gt;S251),1,0))+(IF((Q252&gt;S252),1,0))+(IF((Q253&gt;S253),1,0))</f>
        <v>1</v>
      </c>
      <c r="AC252" s="98">
        <f>(IF((E251&lt;G251),1,0))+(IF((E252&lt;G252),1,0))+(IF((E253&lt;G253),1,0))+(IF((I251&lt;K251),1,0))+(IF((I252&lt;K252),1,0))+(IF((I253&lt;K253),1,0))+(IF((M251&lt;O251),1,0))+(IF((M252&lt;O252),1,0))+(IF((M253&lt;O253),1,0))+(IF((Q251&lt;S251),1,0))+(IF((Q252&lt;S252),1,0))+(IF((Q253&lt;S253),1,0))</f>
        <v>6</v>
      </c>
      <c r="AD252" s="97">
        <f>AB252-AC252</f>
        <v>-5</v>
      </c>
      <c r="AE252" s="96">
        <f>SUM(E251:E253,I251:I253,M251:M253,Q251:Q253)</f>
        <v>65</v>
      </c>
      <c r="AF252" s="96">
        <f>SUM(G251:G253,K251:K253,O251:O253,S251:S253)</f>
        <v>102</v>
      </c>
      <c r="AG252" s="95">
        <f>AE252-AF252</f>
        <v>-37</v>
      </c>
      <c r="AH252" s="391">
        <f>(Z252-AA252)*1000+(AD252)*100+AG252</f>
        <v>-3537</v>
      </c>
      <c r="AI252" s="392"/>
      <c r="AJ252" s="217"/>
      <c r="AL252" s="187" t="s">
        <v>79</v>
      </c>
      <c r="AM252" s="184" t="s">
        <v>330</v>
      </c>
      <c r="AN252" s="54">
        <f>IF(AX246="","",AX246)</f>
        <v>9</v>
      </c>
      <c r="AO252" s="52" t="str">
        <f t="shared" si="82"/>
        <v>-</v>
      </c>
      <c r="AP252" s="51">
        <f>IF(AV246="","",AV246)</f>
        <v>15</v>
      </c>
      <c r="AQ252" s="394" t="str">
        <f>IF(AS249="","",AS249)</f>
        <v/>
      </c>
      <c r="AR252" s="53">
        <f>IF(AX249="","",AX249)</f>
        <v>15</v>
      </c>
      <c r="AS252" s="52" t="str">
        <f t="shared" si="84"/>
        <v>-</v>
      </c>
      <c r="AT252" s="51">
        <f>IF(AV249="","",AV249)</f>
        <v>5</v>
      </c>
      <c r="AU252" s="394" t="str">
        <f>IF(AW249="","",AW249)</f>
        <v>-</v>
      </c>
      <c r="AV252" s="449"/>
      <c r="AW252" s="450"/>
      <c r="AX252" s="450"/>
      <c r="AY252" s="464"/>
      <c r="AZ252" s="30">
        <v>9</v>
      </c>
      <c r="BA252" s="52" t="str">
        <f t="shared" si="80"/>
        <v>-</v>
      </c>
      <c r="BB252" s="60">
        <v>15</v>
      </c>
      <c r="BC252" s="435"/>
      <c r="BD252" s="388"/>
      <c r="BE252" s="389"/>
      <c r="BF252" s="389"/>
      <c r="BG252" s="390"/>
      <c r="BH252" s="29"/>
      <c r="BI252" s="100">
        <f>COUNTIF(AN251:BC253,"○")</f>
        <v>1</v>
      </c>
      <c r="BJ252" s="96">
        <f>COUNTIF(AN251:BC253,"×")</f>
        <v>2</v>
      </c>
      <c r="BK252" s="99">
        <f>(IF((AN251&gt;AP251),1,0))+(IF((AN252&gt;AP252),1,0))+(IF((AN253&gt;AP253),1,0))+(IF((AR251&gt;AT251),1,0))+(IF((AR252&gt;AT252),1,0))+(IF((AR253&gt;AT253),1,0))+(IF((AV251&gt;AX251),1,0))+(IF((AV252&gt;AX252),1,0))+(IF((AV253&gt;AX253),1,0))+(IF((AZ251&gt;BB251),1,0))+(IF((AZ252&gt;BB252),1,0))+(IF((AZ253&gt;BB253),1,0))</f>
        <v>2</v>
      </c>
      <c r="BL252" s="98">
        <f>(IF((AN251&lt;AP251),1,0))+(IF((AN252&lt;AP252),1,0))+(IF((AN253&lt;AP253),1,0))+(IF((AR251&lt;AT251),1,0))+(IF((AR252&lt;AT252),1,0))+(IF((AR253&lt;AT253),1,0))+(IF((AV251&lt;AX251),1,0))+(IF((AV252&lt;AX252),1,0))+(IF((AV253&lt;AX253),1,0))+(IF((AZ251&lt;BB251),1,0))+(IF((AZ252&lt;BB252),1,0))+(IF((AZ253&lt;BB253),1,0))</f>
        <v>5</v>
      </c>
      <c r="BM252" s="97">
        <f>BK252-BL252</f>
        <v>-3</v>
      </c>
      <c r="BN252" s="96">
        <f>SUM(AN251:AN253,AR251:AR253,AV251:AV253,AZ251:AZ253)</f>
        <v>80</v>
      </c>
      <c r="BO252" s="96">
        <f>SUM(AP251:AP253,AT251:AT253,AX251:AX253,BB251:BB253)</f>
        <v>95</v>
      </c>
      <c r="BP252" s="95">
        <f>BN252-BO252</f>
        <v>-15</v>
      </c>
      <c r="BQ252" s="391">
        <f>(BI252-BJ252)*1000+(BM252)*100+BP252</f>
        <v>-1315</v>
      </c>
      <c r="BR252" s="392"/>
    </row>
    <row r="253" spans="3:70" ht="12" customHeight="1" thickBot="1" x14ac:dyDescent="0.2">
      <c r="C253" s="185"/>
      <c r="D253" s="176" t="s">
        <v>350</v>
      </c>
      <c r="E253" s="71">
        <f>IF(O247="","",O247)</f>
        <v>10</v>
      </c>
      <c r="F253" s="69" t="str">
        <f t="shared" si="81"/>
        <v>-</v>
      </c>
      <c r="G253" s="70">
        <f>IF(M247="","",M247)</f>
        <v>15</v>
      </c>
      <c r="H253" s="494" t="str">
        <f>IF(J250="","",J250)</f>
        <v/>
      </c>
      <c r="I253" s="103" t="str">
        <f>IF(O250="","",O250)</f>
        <v/>
      </c>
      <c r="J253" s="52" t="str">
        <f t="shared" si="83"/>
        <v/>
      </c>
      <c r="K253" s="70" t="str">
        <f>IF(M250="","",M250)</f>
        <v/>
      </c>
      <c r="L253" s="494" t="str">
        <f>IF(N250="","",N250)</f>
        <v/>
      </c>
      <c r="M253" s="495"/>
      <c r="N253" s="480"/>
      <c r="O253" s="480"/>
      <c r="P253" s="481"/>
      <c r="Q253" s="34"/>
      <c r="R253" s="52" t="str">
        <f t="shared" si="78"/>
        <v/>
      </c>
      <c r="S253" s="68"/>
      <c r="T253" s="436"/>
      <c r="U253" s="6">
        <f>Z252</f>
        <v>0</v>
      </c>
      <c r="V253" s="7" t="s">
        <v>1</v>
      </c>
      <c r="W253" s="7">
        <f>AA252</f>
        <v>3</v>
      </c>
      <c r="X253" s="8" t="s">
        <v>0</v>
      </c>
      <c r="Y253" s="29"/>
      <c r="Z253" s="100"/>
      <c r="AA253" s="96"/>
      <c r="AB253" s="100"/>
      <c r="AC253" s="96"/>
      <c r="AD253" s="95"/>
      <c r="AE253" s="96"/>
      <c r="AF253" s="96"/>
      <c r="AG253" s="95"/>
      <c r="AH253" s="32"/>
      <c r="AI253" s="101"/>
      <c r="AJ253" s="101"/>
      <c r="AL253" s="185"/>
      <c r="AM253" s="176" t="s">
        <v>350</v>
      </c>
      <c r="AN253" s="71" t="str">
        <f>IF(AX247="","",AX247)</f>
        <v/>
      </c>
      <c r="AO253" s="69" t="str">
        <f t="shared" si="82"/>
        <v/>
      </c>
      <c r="AP253" s="70" t="str">
        <f>IF(AV247="","",AV247)</f>
        <v/>
      </c>
      <c r="AQ253" s="494" t="str">
        <f>IF(AS250="","",AS250)</f>
        <v/>
      </c>
      <c r="AR253" s="103">
        <f>IF(AX250="","",AX250)</f>
        <v>16</v>
      </c>
      <c r="AS253" s="52" t="str">
        <f t="shared" si="84"/>
        <v>-</v>
      </c>
      <c r="AT253" s="70">
        <f>IF(AV250="","",AV250)</f>
        <v>14</v>
      </c>
      <c r="AU253" s="494" t="str">
        <f>IF(AW250="","",AW250)</f>
        <v>-</v>
      </c>
      <c r="AV253" s="495"/>
      <c r="AW253" s="480"/>
      <c r="AX253" s="480"/>
      <c r="AY253" s="481"/>
      <c r="AZ253" s="34"/>
      <c r="BA253" s="52" t="str">
        <f t="shared" si="80"/>
        <v/>
      </c>
      <c r="BB253" s="68"/>
      <c r="BC253" s="436"/>
      <c r="BD253" s="6">
        <f>BI252</f>
        <v>1</v>
      </c>
      <c r="BE253" s="7" t="s">
        <v>1</v>
      </c>
      <c r="BF253" s="7">
        <f>BJ252</f>
        <v>2</v>
      </c>
      <c r="BG253" s="8" t="s">
        <v>0</v>
      </c>
      <c r="BH253" s="29"/>
      <c r="BI253" s="100"/>
      <c r="BJ253" s="96"/>
      <c r="BK253" s="100"/>
      <c r="BL253" s="96"/>
      <c r="BM253" s="95"/>
      <c r="BN253" s="96"/>
      <c r="BO253" s="96"/>
      <c r="BP253" s="95"/>
      <c r="BQ253" s="32"/>
      <c r="BR253" s="101"/>
    </row>
    <row r="254" spans="3:70" ht="12" customHeight="1" x14ac:dyDescent="0.15">
      <c r="C254" s="187" t="s">
        <v>168</v>
      </c>
      <c r="D254" s="174" t="s">
        <v>166</v>
      </c>
      <c r="E254" s="54">
        <f>IF(S245="","",S245)</f>
        <v>15</v>
      </c>
      <c r="F254" s="52" t="str">
        <f t="shared" si="81"/>
        <v>-</v>
      </c>
      <c r="G254" s="51">
        <f>IF(Q245="","",Q245)</f>
        <v>10</v>
      </c>
      <c r="H254" s="393" t="str">
        <f>IF(T245="","",IF(T245="○","×",IF(T245="×","○")))</f>
        <v>○</v>
      </c>
      <c r="I254" s="53">
        <f>IF(S248="","",S248)</f>
        <v>13</v>
      </c>
      <c r="J254" s="56" t="str">
        <f t="shared" si="83"/>
        <v>-</v>
      </c>
      <c r="K254" s="51">
        <f>IF(Q248="","",Q248)</f>
        <v>15</v>
      </c>
      <c r="L254" s="393" t="str">
        <f>IF(T248="","",IF(T248="○","×",IF(T248="×","○")))</f>
        <v>○</v>
      </c>
      <c r="M254" s="57">
        <f>IF(S251="","",S251)</f>
        <v>15</v>
      </c>
      <c r="N254" s="52" t="str">
        <f>IF(M254="","","-")</f>
        <v>-</v>
      </c>
      <c r="O254" s="55">
        <f>IF(Q251="","",Q251)</f>
        <v>5</v>
      </c>
      <c r="P254" s="393" t="str">
        <f>IF(T251="","",IF(T251="○","×",IF(T251="×","○")))</f>
        <v>○</v>
      </c>
      <c r="Q254" s="446"/>
      <c r="R254" s="447"/>
      <c r="S254" s="447"/>
      <c r="T254" s="448"/>
      <c r="U254" s="428">
        <f>RANK(AH255,AH246:AH255)</f>
        <v>1</v>
      </c>
      <c r="V254" s="429"/>
      <c r="W254" s="429"/>
      <c r="X254" s="430"/>
      <c r="Y254" s="29"/>
      <c r="Z254" s="79"/>
      <c r="AA254" s="78"/>
      <c r="AB254" s="79"/>
      <c r="AC254" s="78"/>
      <c r="AD254" s="102"/>
      <c r="AE254" s="78"/>
      <c r="AF254" s="78"/>
      <c r="AG254" s="102"/>
      <c r="AH254" s="32"/>
      <c r="AI254" s="101"/>
      <c r="AJ254" s="101"/>
      <c r="AL254" s="187" t="s">
        <v>260</v>
      </c>
      <c r="AM254" s="184" t="s">
        <v>258</v>
      </c>
      <c r="AN254" s="54">
        <f>IF(BB245="","",BB245)</f>
        <v>15</v>
      </c>
      <c r="AO254" s="52" t="str">
        <f t="shared" si="82"/>
        <v>-</v>
      </c>
      <c r="AP254" s="51">
        <f>IF(AZ245="","",AZ245)</f>
        <v>12</v>
      </c>
      <c r="AQ254" s="393" t="str">
        <f>IF(BC245="","",IF(BC245="○","×",IF(BC245="×","○")))</f>
        <v>○</v>
      </c>
      <c r="AR254" s="53">
        <f>IF(BB248="","",BB248)</f>
        <v>15</v>
      </c>
      <c r="AS254" s="56" t="str">
        <f t="shared" si="84"/>
        <v>-</v>
      </c>
      <c r="AT254" s="51">
        <f>IF(AZ248="","",AZ248)</f>
        <v>2</v>
      </c>
      <c r="AU254" s="393" t="str">
        <f>IF(BC248="","",IF(BC248="○","×",IF(BC248="×","○")))</f>
        <v>○</v>
      </c>
      <c r="AV254" s="57">
        <f>IF(BB251="","",BB251)</f>
        <v>16</v>
      </c>
      <c r="AW254" s="52" t="str">
        <f>IF(AV254="","","-")</f>
        <v>-</v>
      </c>
      <c r="AX254" s="55">
        <f>IF(AZ251="","",AZ251)</f>
        <v>14</v>
      </c>
      <c r="AY254" s="393" t="str">
        <f>IF(BC251="","",IF(BC251="○","×",IF(BC251="×","○")))</f>
        <v>○</v>
      </c>
      <c r="AZ254" s="446"/>
      <c r="BA254" s="447"/>
      <c r="BB254" s="447"/>
      <c r="BC254" s="448"/>
      <c r="BD254" s="428">
        <f>RANK(BQ255,BQ246:BQ255)</f>
        <v>1</v>
      </c>
      <c r="BE254" s="429"/>
      <c r="BF254" s="429"/>
      <c r="BG254" s="430"/>
      <c r="BH254" s="29"/>
      <c r="BI254" s="79"/>
      <c r="BJ254" s="78"/>
      <c r="BK254" s="79"/>
      <c r="BL254" s="78"/>
      <c r="BM254" s="102"/>
      <c r="BN254" s="78"/>
      <c r="BO254" s="78"/>
      <c r="BP254" s="102"/>
      <c r="BQ254" s="32"/>
      <c r="BR254" s="101"/>
    </row>
    <row r="255" spans="3:70" ht="12" customHeight="1" x14ac:dyDescent="0.15">
      <c r="C255" s="187" t="s">
        <v>167</v>
      </c>
      <c r="D255" s="174" t="s">
        <v>166</v>
      </c>
      <c r="E255" s="54">
        <f>IF(S246="","",S246)</f>
        <v>15</v>
      </c>
      <c r="F255" s="52" t="str">
        <f t="shared" si="81"/>
        <v>-</v>
      </c>
      <c r="G255" s="51">
        <f>IF(Q246="","",Q246)</f>
        <v>6</v>
      </c>
      <c r="H255" s="394" t="str">
        <f>IF(J252="","",J252)</f>
        <v>-</v>
      </c>
      <c r="I255" s="53">
        <f>IF(S249="","",S249)</f>
        <v>15</v>
      </c>
      <c r="J255" s="52" t="str">
        <f t="shared" si="83"/>
        <v>-</v>
      </c>
      <c r="K255" s="51">
        <f>IF(Q249="","",Q249)</f>
        <v>4</v>
      </c>
      <c r="L255" s="394" t="str">
        <f>IF(N252="","",N252)</f>
        <v/>
      </c>
      <c r="M255" s="53">
        <f>IF(S252="","",S252)</f>
        <v>15</v>
      </c>
      <c r="N255" s="52" t="str">
        <f>IF(M255="","","-")</f>
        <v>-</v>
      </c>
      <c r="O255" s="51">
        <f>IF(Q252="","",Q252)</f>
        <v>8</v>
      </c>
      <c r="P255" s="394" t="str">
        <f>IF(R252="","",R252)</f>
        <v>-</v>
      </c>
      <c r="Q255" s="449"/>
      <c r="R255" s="450"/>
      <c r="S255" s="450"/>
      <c r="T255" s="451"/>
      <c r="U255" s="388"/>
      <c r="V255" s="389"/>
      <c r="W255" s="389"/>
      <c r="X255" s="390"/>
      <c r="Y255" s="29"/>
      <c r="Z255" s="100">
        <f>COUNTIF(E254:T256,"○")</f>
        <v>3</v>
      </c>
      <c r="AA255" s="96">
        <f>COUNTIF(E254:T256,"×")</f>
        <v>0</v>
      </c>
      <c r="AB255" s="99">
        <f>(IF((E254&gt;G254),1,0))+(IF((E255&gt;G255),1,0))+(IF((E256&gt;G256),1,0))+(IF((I254&gt;K254),1,0))+(IF((I255&gt;K255),1,0))+(IF((I256&gt;K256),1,0))+(IF((M254&gt;O254),1,0))+(IF((M255&gt;O255),1,0))+(IF((M256&gt;O256),1,0))+(IF((Q254&gt;S254),1,0))+(IF((Q255&gt;S255),1,0))+(IF((Q256&gt;S256),1,0))</f>
        <v>6</v>
      </c>
      <c r="AC255" s="98">
        <f>(IF((E254&lt;G254),1,0))+(IF((E255&lt;G255),1,0))+(IF((E256&lt;G256),1,0))+(IF((I254&lt;K254),1,0))+(IF((I255&lt;K255),1,0))+(IF((I256&lt;K256),1,0))+(IF((M254&lt;O254),1,0))+(IF((M255&lt;O255),1,0))+(IF((M256&lt;O256),1,0))+(IF((Q254&lt;S254),1,0))+(IF((Q255&lt;S255),1,0))+(IF((Q256&lt;S256),1,0))</f>
        <v>1</v>
      </c>
      <c r="AD255" s="97">
        <f>AB255-AC255</f>
        <v>5</v>
      </c>
      <c r="AE255" s="96">
        <f>SUM(E254:E256,I254:I256,M254:M256,Q254:Q256)</f>
        <v>103</v>
      </c>
      <c r="AF255" s="96">
        <f>SUM(G254:G256,K254:K256,O254:O256,S254:S256)</f>
        <v>51</v>
      </c>
      <c r="AG255" s="95">
        <f>AE255-AF255</f>
        <v>52</v>
      </c>
      <c r="AH255" s="391">
        <f>(Z255-AA255)*1000+(AD255)*100+AG255</f>
        <v>3552</v>
      </c>
      <c r="AI255" s="392"/>
      <c r="AJ255" s="217"/>
      <c r="AL255" s="187" t="s">
        <v>259</v>
      </c>
      <c r="AM255" s="184" t="s">
        <v>218</v>
      </c>
      <c r="AN255" s="54">
        <f>IF(BB246="","",BB246)</f>
        <v>9</v>
      </c>
      <c r="AO255" s="52" t="str">
        <f t="shared" si="82"/>
        <v>-</v>
      </c>
      <c r="AP255" s="51">
        <f>IF(AZ246="","",AZ246)</f>
        <v>15</v>
      </c>
      <c r="AQ255" s="394" t="str">
        <f>IF(AS252="","",AS252)</f>
        <v>-</v>
      </c>
      <c r="AR255" s="53">
        <f>IF(BB249="","",BB249)</f>
        <v>15</v>
      </c>
      <c r="AS255" s="52" t="str">
        <f t="shared" si="84"/>
        <v>-</v>
      </c>
      <c r="AT255" s="51">
        <f>IF(AZ249="","",AZ249)</f>
        <v>1</v>
      </c>
      <c r="AU255" s="394" t="str">
        <f>IF(AW252="","",AW252)</f>
        <v/>
      </c>
      <c r="AV255" s="53">
        <f>IF(BB252="","",BB252)</f>
        <v>15</v>
      </c>
      <c r="AW255" s="52" t="str">
        <f>IF(AV255="","","-")</f>
        <v>-</v>
      </c>
      <c r="AX255" s="51">
        <f>IF(AZ252="","",AZ252)</f>
        <v>9</v>
      </c>
      <c r="AY255" s="394" t="str">
        <f>IF(BA252="","",BA252)</f>
        <v>-</v>
      </c>
      <c r="AZ255" s="449"/>
      <c r="BA255" s="450"/>
      <c r="BB255" s="450"/>
      <c r="BC255" s="451"/>
      <c r="BD255" s="388"/>
      <c r="BE255" s="389"/>
      <c r="BF255" s="389"/>
      <c r="BG255" s="390"/>
      <c r="BH255" s="29"/>
      <c r="BI255" s="100">
        <f>COUNTIF(AN254:BC256,"○")</f>
        <v>3</v>
      </c>
      <c r="BJ255" s="96">
        <f>COUNTIF(AN254:BC256,"×")</f>
        <v>0</v>
      </c>
      <c r="BK255" s="99">
        <f>(IF((AN254&gt;AP254),1,0))+(IF((AN255&gt;AP255),1,0))+(IF((AN256&gt;AP256),1,0))+(IF((AR254&gt;AT254),1,0))+(IF((AR255&gt;AT255),1,0))+(IF((AR256&gt;AT256),1,0))+(IF((AV254&gt;AX254),1,0))+(IF((AV255&gt;AX255),1,0))+(IF((AV256&gt;AX256),1,0))+(IF((AZ254&gt;BB254),1,0))+(IF((AZ255&gt;BB255),1,0))+(IF((AZ256&gt;BB256),1,0))</f>
        <v>6</v>
      </c>
      <c r="BL255" s="98">
        <f>(IF((AN254&lt;AP254),1,0))+(IF((AN255&lt;AP255),1,0))+(IF((AN256&lt;AP256),1,0))+(IF((AR254&lt;AT254),1,0))+(IF((AR255&lt;AT255),1,0))+(IF((AR256&lt;AT256),1,0))+(IF((AV254&lt;AX254),1,0))+(IF((AV255&lt;AX255),1,0))+(IF((AV256&lt;AX256),1,0))+(IF((AZ254&lt;BB254),1,0))+(IF((AZ255&lt;BB255),1,0))+(IF((AZ256&lt;BB256),1,0))</f>
        <v>1</v>
      </c>
      <c r="BM255" s="97">
        <f>BK255-BL255</f>
        <v>5</v>
      </c>
      <c r="BN255" s="96">
        <f>SUM(AN254:AN256,AR254:AR256,AV254:AV256,AZ254:AZ256)</f>
        <v>100</v>
      </c>
      <c r="BO255" s="96">
        <f>SUM(AP254:AP256,AT254:AT256,AX254:AX256,BB254:BB256)</f>
        <v>61</v>
      </c>
      <c r="BP255" s="95">
        <f>BN255-BO255</f>
        <v>39</v>
      </c>
      <c r="BQ255" s="391">
        <f>(BI255-BJ255)*1000+(BM255)*100+BP255</f>
        <v>3539</v>
      </c>
      <c r="BR255" s="392"/>
    </row>
    <row r="256" spans="3:70" ht="12" customHeight="1" thickBot="1" x14ac:dyDescent="0.2">
      <c r="C256" s="190"/>
      <c r="D256" s="182" t="s">
        <v>169</v>
      </c>
      <c r="E256" s="44" t="str">
        <f>IF(S247="","",S247)</f>
        <v/>
      </c>
      <c r="F256" s="42" t="str">
        <f t="shared" si="81"/>
        <v/>
      </c>
      <c r="G256" s="41" t="str">
        <f>IF(Q247="","",Q247)</f>
        <v/>
      </c>
      <c r="H256" s="395" t="str">
        <f>IF(J253="","",J253)</f>
        <v/>
      </c>
      <c r="I256" s="43">
        <f>IF(S250="","",S250)</f>
        <v>15</v>
      </c>
      <c r="J256" s="42" t="str">
        <f t="shared" si="83"/>
        <v>-</v>
      </c>
      <c r="K256" s="41">
        <f>IF(Q250="","",Q250)</f>
        <v>3</v>
      </c>
      <c r="L256" s="395" t="str">
        <f>IF(N253="","",N253)</f>
        <v/>
      </c>
      <c r="M256" s="43" t="str">
        <f>IF(S253="","",S253)</f>
        <v/>
      </c>
      <c r="N256" s="42" t="str">
        <f>IF(M256="","","-")</f>
        <v/>
      </c>
      <c r="O256" s="41" t="str">
        <f>IF(Q253="","",Q253)</f>
        <v/>
      </c>
      <c r="P256" s="395" t="str">
        <f>IF(R253="","",R253)</f>
        <v/>
      </c>
      <c r="Q256" s="452"/>
      <c r="R256" s="453"/>
      <c r="S256" s="453"/>
      <c r="T256" s="454"/>
      <c r="U256" s="9">
        <f>Z255</f>
        <v>3</v>
      </c>
      <c r="V256" s="10" t="s">
        <v>1</v>
      </c>
      <c r="W256" s="10">
        <f>AA255</f>
        <v>0</v>
      </c>
      <c r="X256" s="11" t="s">
        <v>0</v>
      </c>
      <c r="Y256" s="29"/>
      <c r="Z256" s="94"/>
      <c r="AA256" s="93"/>
      <c r="AB256" s="94"/>
      <c r="AC256" s="93"/>
      <c r="AD256" s="92"/>
      <c r="AE256" s="93"/>
      <c r="AF256" s="93"/>
      <c r="AG256" s="92"/>
      <c r="AH256" s="80"/>
      <c r="AI256" s="91"/>
      <c r="AJ256" s="91"/>
      <c r="AL256" s="190"/>
      <c r="AM256" s="191" t="s">
        <v>127</v>
      </c>
      <c r="AN256" s="44">
        <f>IF(BB247="","",BB247)</f>
        <v>15</v>
      </c>
      <c r="AO256" s="42" t="str">
        <f t="shared" si="82"/>
        <v>-</v>
      </c>
      <c r="AP256" s="41">
        <f>IF(AZ247="","",AZ247)</f>
        <v>8</v>
      </c>
      <c r="AQ256" s="395" t="str">
        <f>IF(AS253="","",AS253)</f>
        <v>-</v>
      </c>
      <c r="AR256" s="43" t="str">
        <f>IF(BB250="","",BB250)</f>
        <v/>
      </c>
      <c r="AS256" s="42" t="str">
        <f t="shared" si="84"/>
        <v/>
      </c>
      <c r="AT256" s="41" t="str">
        <f>IF(AZ250="","",AZ250)</f>
        <v/>
      </c>
      <c r="AU256" s="395" t="str">
        <f>IF(AW253="","",AW253)</f>
        <v/>
      </c>
      <c r="AV256" s="43" t="str">
        <f>IF(BB253="","",BB253)</f>
        <v/>
      </c>
      <c r="AW256" s="42" t="str">
        <f>IF(AV256="","","-")</f>
        <v/>
      </c>
      <c r="AX256" s="41" t="str">
        <f>IF(AZ253="","",AZ253)</f>
        <v/>
      </c>
      <c r="AY256" s="395" t="str">
        <f>IF(BA253="","",BA253)</f>
        <v/>
      </c>
      <c r="AZ256" s="452"/>
      <c r="BA256" s="453"/>
      <c r="BB256" s="453"/>
      <c r="BC256" s="454"/>
      <c r="BD256" s="9">
        <f>BI255</f>
        <v>3</v>
      </c>
      <c r="BE256" s="10" t="s">
        <v>1</v>
      </c>
      <c r="BF256" s="10">
        <f>BJ255</f>
        <v>0</v>
      </c>
      <c r="BG256" s="11" t="s">
        <v>0</v>
      </c>
      <c r="BH256" s="29"/>
      <c r="BI256" s="94"/>
      <c r="BJ256" s="93"/>
      <c r="BK256" s="94"/>
      <c r="BL256" s="93"/>
      <c r="BM256" s="92"/>
      <c r="BN256" s="93"/>
      <c r="BO256" s="93"/>
      <c r="BP256" s="92"/>
      <c r="BQ256" s="80"/>
      <c r="BR256" s="91"/>
    </row>
    <row r="257" spans="2:59" ht="12" customHeight="1" x14ac:dyDescent="0.2">
      <c r="C257" s="112"/>
      <c r="D257" s="135"/>
      <c r="E257" s="160"/>
      <c r="F257" s="161"/>
      <c r="G257" s="160"/>
      <c r="H257" s="160"/>
      <c r="I257" s="160"/>
      <c r="J257" s="161"/>
      <c r="K257" s="160"/>
      <c r="L257" s="160"/>
      <c r="M257" s="160"/>
      <c r="N257" s="161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  <c r="AK257" s="137"/>
    </row>
    <row r="258" spans="2:59" ht="12" customHeight="1" x14ac:dyDescent="0.2">
      <c r="C258" s="112"/>
      <c r="D258" s="135"/>
      <c r="E258" s="160"/>
      <c r="F258" s="161"/>
      <c r="G258" s="160"/>
      <c r="H258" s="160"/>
      <c r="I258" s="160"/>
      <c r="J258" s="161"/>
      <c r="K258" s="160"/>
      <c r="L258" s="160"/>
      <c r="M258" s="160"/>
      <c r="N258" s="161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</row>
    <row r="259" spans="2:59" ht="12" customHeight="1" x14ac:dyDescent="0.2">
      <c r="C259" s="112"/>
      <c r="D259" s="135"/>
      <c r="E259" s="160"/>
      <c r="F259" s="161"/>
      <c r="G259" s="160"/>
      <c r="H259" s="160"/>
      <c r="I259" s="160"/>
      <c r="J259" s="161"/>
      <c r="K259" s="160"/>
      <c r="L259" s="160"/>
      <c r="M259" s="160"/>
      <c r="N259" s="161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  <c r="AK259" s="137"/>
    </row>
    <row r="260" spans="2:59" ht="12" customHeight="1" thickBot="1" x14ac:dyDescent="0.25"/>
    <row r="261" spans="2:59" ht="12" customHeight="1" x14ac:dyDescent="0.2"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  <c r="AB261" s="143"/>
      <c r="AC261" s="143"/>
      <c r="AD261" s="143"/>
      <c r="AE261" s="143"/>
      <c r="AF261" s="143"/>
      <c r="AG261" s="143"/>
      <c r="AH261" s="143"/>
      <c r="AI261" s="143"/>
      <c r="AJ261" s="143"/>
      <c r="AK261" s="143"/>
      <c r="AL261" s="143"/>
      <c r="AM261" s="143"/>
      <c r="AN261" s="143"/>
      <c r="AO261" s="143"/>
      <c r="AP261" s="143"/>
      <c r="AQ261" s="143"/>
      <c r="AR261" s="143"/>
      <c r="AS261" s="143"/>
      <c r="AT261" s="143"/>
      <c r="AU261" s="143"/>
      <c r="AV261" s="143"/>
      <c r="AW261" s="143"/>
      <c r="AX261" s="143"/>
      <c r="AY261" s="143"/>
      <c r="AZ261" s="143"/>
      <c r="BA261" s="143"/>
      <c r="BB261" s="143"/>
      <c r="BC261" s="143"/>
      <c r="BD261" s="143"/>
      <c r="BE261" s="143"/>
      <c r="BF261" s="143"/>
      <c r="BG261" s="143"/>
    </row>
    <row r="262" spans="2:59" ht="12" customHeight="1" x14ac:dyDescent="0.2"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</row>
    <row r="263" spans="2:59" ht="12" customHeight="1" x14ac:dyDescent="0.2">
      <c r="B263" s="482" t="s">
        <v>109</v>
      </c>
      <c r="C263" s="482"/>
      <c r="D263" s="482"/>
      <c r="E263" s="482"/>
      <c r="F263" s="482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20" t="s">
        <v>120</v>
      </c>
      <c r="U263" s="218"/>
      <c r="V263" s="218"/>
      <c r="W263" s="218"/>
      <c r="X263" s="218"/>
      <c r="Y263" s="218"/>
      <c r="Z263" s="121"/>
      <c r="AA263" s="121"/>
      <c r="AB263" s="121"/>
      <c r="AC263" s="121"/>
      <c r="AD263" s="122"/>
      <c r="AE263" s="123"/>
      <c r="AF263" s="220"/>
      <c r="AG263" s="220"/>
      <c r="AH263" s="220"/>
      <c r="AI263" s="220"/>
      <c r="AJ263" s="220"/>
      <c r="AK263" s="220"/>
      <c r="AL263" s="124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</row>
    <row r="264" spans="2:59" ht="12" customHeight="1" x14ac:dyDescent="0.2">
      <c r="B264" s="482"/>
      <c r="C264" s="482"/>
      <c r="D264" s="482"/>
      <c r="E264" s="482"/>
      <c r="F264" s="48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381" t="str">
        <f>C273</f>
        <v>山本尚幸</v>
      </c>
      <c r="U264" s="382"/>
      <c r="V264" s="382"/>
      <c r="W264" s="382"/>
      <c r="X264" s="382"/>
      <c r="Y264" s="382"/>
      <c r="Z264" s="383" t="str">
        <f>D273</f>
        <v>ペテン師</v>
      </c>
      <c r="AA264" s="383"/>
      <c r="AB264" s="383"/>
      <c r="AC264" s="383"/>
      <c r="AD264" s="383"/>
      <c r="AE264" s="383"/>
      <c r="AF264" s="384"/>
    </row>
    <row r="265" spans="2:59" ht="12" customHeight="1" x14ac:dyDescent="0.2">
      <c r="B265" s="482"/>
      <c r="C265" s="482"/>
      <c r="D265" s="482"/>
      <c r="E265" s="482"/>
      <c r="F265" s="482"/>
      <c r="G265" s="483" t="s">
        <v>118</v>
      </c>
      <c r="H265" s="483"/>
      <c r="I265" s="483"/>
      <c r="J265" s="483"/>
      <c r="K265" s="483"/>
      <c r="L265" s="483"/>
      <c r="M265" s="483"/>
      <c r="N265" s="483"/>
      <c r="O265" s="483"/>
      <c r="P265" s="483"/>
      <c r="Q265" s="483"/>
      <c r="R265" s="172"/>
      <c r="S265" s="172"/>
      <c r="T265" s="377" t="str">
        <f>C274</f>
        <v>田頭亜希</v>
      </c>
      <c r="U265" s="378"/>
      <c r="V265" s="378"/>
      <c r="W265" s="378"/>
      <c r="X265" s="378"/>
      <c r="Y265" s="378"/>
      <c r="Z265" s="379" t="str">
        <f>D274</f>
        <v>ペテン師</v>
      </c>
      <c r="AA265" s="379"/>
      <c r="AB265" s="379"/>
      <c r="AC265" s="379"/>
      <c r="AD265" s="379"/>
      <c r="AE265" s="379"/>
      <c r="AF265" s="380"/>
    </row>
    <row r="266" spans="2:59" ht="12" customHeight="1" x14ac:dyDescent="0.2">
      <c r="B266" s="482"/>
      <c r="C266" s="482"/>
      <c r="D266" s="482"/>
      <c r="E266" s="482"/>
      <c r="F266" s="482"/>
      <c r="G266" s="483"/>
      <c r="H266" s="483"/>
      <c r="I266" s="483"/>
      <c r="J266" s="483"/>
      <c r="K266" s="483"/>
      <c r="L266" s="483"/>
      <c r="M266" s="483"/>
      <c r="N266" s="483"/>
      <c r="O266" s="483"/>
      <c r="P266" s="483"/>
      <c r="Q266" s="483"/>
      <c r="R266" s="172"/>
      <c r="S266" s="172"/>
      <c r="T266" s="127" t="s">
        <v>121</v>
      </c>
      <c r="U266" s="219"/>
      <c r="V266" s="219"/>
      <c r="W266" s="219"/>
      <c r="X266" s="219"/>
      <c r="Y266" s="219"/>
      <c r="Z266" s="128"/>
      <c r="AA266" s="128"/>
      <c r="AB266" s="129"/>
      <c r="AC266" s="171"/>
      <c r="AD266" s="171"/>
      <c r="AE266" s="130"/>
      <c r="AF266" s="124"/>
    </row>
    <row r="267" spans="2:59" ht="12" customHeight="1" x14ac:dyDescent="0.2">
      <c r="B267" s="216"/>
      <c r="C267" s="216"/>
      <c r="D267" s="216"/>
      <c r="E267" s="216"/>
      <c r="F267" s="216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72"/>
      <c r="S267" s="172"/>
      <c r="T267" s="381" t="str">
        <f>C288</f>
        <v>増田基希</v>
      </c>
      <c r="U267" s="382"/>
      <c r="V267" s="382"/>
      <c r="W267" s="382"/>
      <c r="X267" s="382"/>
      <c r="Y267" s="382"/>
      <c r="Z267" s="383" t="str">
        <f>D288</f>
        <v>ペテン師</v>
      </c>
      <c r="AA267" s="383"/>
      <c r="AB267" s="383"/>
      <c r="AC267" s="383"/>
      <c r="AD267" s="383"/>
      <c r="AE267" s="383"/>
      <c r="AF267" s="384"/>
    </row>
    <row r="268" spans="2:59" ht="12" customHeight="1" x14ac:dyDescent="0.2">
      <c r="B268" s="216"/>
      <c r="C268" s="484" t="s">
        <v>355</v>
      </c>
      <c r="D268" s="484"/>
      <c r="E268" s="484"/>
      <c r="F268" s="484"/>
      <c r="G268" s="484"/>
      <c r="H268" s="484"/>
      <c r="I268" s="484"/>
      <c r="J268" s="484"/>
      <c r="K268" s="484"/>
      <c r="L268" s="484"/>
      <c r="M268" s="172"/>
      <c r="N268" s="172"/>
      <c r="O268" s="172"/>
      <c r="P268" s="172"/>
      <c r="Q268" s="172"/>
      <c r="R268" s="172"/>
      <c r="S268" s="172"/>
      <c r="T268" s="377" t="str">
        <f>C289</f>
        <v>渡邉ひかり</v>
      </c>
      <c r="U268" s="378"/>
      <c r="V268" s="378"/>
      <c r="W268" s="378"/>
      <c r="X268" s="378"/>
      <c r="Y268" s="378"/>
      <c r="Z268" s="379" t="str">
        <f>D289</f>
        <v>ペテン師</v>
      </c>
      <c r="AA268" s="379"/>
      <c r="AB268" s="379"/>
      <c r="AC268" s="379"/>
      <c r="AD268" s="379"/>
      <c r="AE268" s="379"/>
      <c r="AF268" s="380"/>
    </row>
    <row r="269" spans="2:59" ht="12" customHeight="1" x14ac:dyDescent="0.2">
      <c r="B269" s="216"/>
      <c r="C269" s="484"/>
      <c r="D269" s="484"/>
      <c r="E269" s="484"/>
      <c r="F269" s="484"/>
      <c r="G269" s="484"/>
      <c r="H269" s="484"/>
      <c r="I269" s="484"/>
      <c r="J269" s="484"/>
      <c r="K269" s="484"/>
      <c r="L269" s="484"/>
      <c r="M269" s="172"/>
      <c r="N269" s="172"/>
      <c r="O269" s="172"/>
      <c r="P269" s="172"/>
      <c r="Q269" s="172"/>
      <c r="R269" s="172"/>
      <c r="S269" s="172"/>
      <c r="T269" s="113"/>
      <c r="U269" s="113"/>
      <c r="V269" s="113"/>
      <c r="W269" s="113"/>
      <c r="X269" s="113"/>
      <c r="Y269" s="113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68"/>
    </row>
    <row r="270" spans="2:59" ht="12" customHeight="1" thickBot="1" x14ac:dyDescent="0.25"/>
    <row r="271" spans="2:59" ht="12" customHeight="1" x14ac:dyDescent="0.2">
      <c r="C271" s="485" t="s">
        <v>119</v>
      </c>
      <c r="D271" s="486"/>
      <c r="E271" s="455" t="str">
        <f>C273</f>
        <v>山本尚幸</v>
      </c>
      <c r="F271" s="421"/>
      <c r="G271" s="421"/>
      <c r="H271" s="422"/>
      <c r="I271" s="420" t="str">
        <f>C276</f>
        <v>山中翔太</v>
      </c>
      <c r="J271" s="421"/>
      <c r="K271" s="421"/>
      <c r="L271" s="422"/>
      <c r="M271" s="420" t="str">
        <f>C279</f>
        <v>大野悠斗</v>
      </c>
      <c r="N271" s="421"/>
      <c r="O271" s="421"/>
      <c r="P271" s="422"/>
      <c r="Q271" s="420" t="str">
        <f>C282</f>
        <v>真木成親</v>
      </c>
      <c r="R271" s="421"/>
      <c r="S271" s="421"/>
      <c r="T271" s="422"/>
      <c r="U271" s="420" t="str">
        <f>C285</f>
        <v>渡邉昭文</v>
      </c>
      <c r="V271" s="421"/>
      <c r="W271" s="421"/>
      <c r="X271" s="421"/>
      <c r="Y271" s="420" t="str">
        <f>C288</f>
        <v>増田基希</v>
      </c>
      <c r="Z271" s="421"/>
      <c r="AA271" s="421"/>
      <c r="AB271" s="423"/>
      <c r="AC271" s="406" t="s">
        <v>3</v>
      </c>
      <c r="AD271" s="407"/>
      <c r="AE271" s="407"/>
      <c r="AF271" s="408"/>
      <c r="AG271" s="67"/>
      <c r="AH271" s="409" t="s">
        <v>17</v>
      </c>
      <c r="AI271" s="410"/>
      <c r="AJ271" s="411" t="s">
        <v>16</v>
      </c>
      <c r="AK271" s="412"/>
      <c r="AL271" s="413"/>
      <c r="AM271" s="414" t="s">
        <v>15</v>
      </c>
      <c r="AN271" s="415"/>
      <c r="AO271" s="416"/>
      <c r="AP271" s="28"/>
      <c r="AQ271" s="28"/>
    </row>
    <row r="272" spans="2:59" ht="12" customHeight="1" thickBot="1" x14ac:dyDescent="0.25">
      <c r="C272" s="487"/>
      <c r="D272" s="488"/>
      <c r="E272" s="489" t="str">
        <f>C274</f>
        <v>田頭亜希</v>
      </c>
      <c r="F272" s="425"/>
      <c r="G272" s="425"/>
      <c r="H272" s="426"/>
      <c r="I272" s="424" t="str">
        <f>C277</f>
        <v>山中美穂</v>
      </c>
      <c r="J272" s="425"/>
      <c r="K272" s="425"/>
      <c r="L272" s="426"/>
      <c r="M272" s="424" t="str">
        <f>C280</f>
        <v>青野由佳</v>
      </c>
      <c r="N272" s="425"/>
      <c r="O272" s="425"/>
      <c r="P272" s="426"/>
      <c r="Q272" s="424" t="str">
        <f>C283</f>
        <v>真木愛理花</v>
      </c>
      <c r="R272" s="425"/>
      <c r="S272" s="425"/>
      <c r="T272" s="426"/>
      <c r="U272" s="424" t="str">
        <f>C286</f>
        <v>村上めぐみ</v>
      </c>
      <c r="V272" s="425"/>
      <c r="W272" s="425"/>
      <c r="X272" s="425"/>
      <c r="Y272" s="424" t="str">
        <f>C289</f>
        <v>渡邉ひかり</v>
      </c>
      <c r="Z272" s="425"/>
      <c r="AA272" s="425"/>
      <c r="AB272" s="427"/>
      <c r="AC272" s="417" t="s">
        <v>2</v>
      </c>
      <c r="AD272" s="418"/>
      <c r="AE272" s="418"/>
      <c r="AF272" s="419"/>
      <c r="AG272" s="67"/>
      <c r="AH272" s="77" t="s">
        <v>14</v>
      </c>
      <c r="AI272" s="76" t="s">
        <v>0</v>
      </c>
      <c r="AJ272" s="77" t="s">
        <v>18</v>
      </c>
      <c r="AK272" s="76" t="s">
        <v>13</v>
      </c>
      <c r="AL272" s="75" t="s">
        <v>12</v>
      </c>
      <c r="AM272" s="76" t="s">
        <v>18</v>
      </c>
      <c r="AN272" s="76" t="s">
        <v>13</v>
      </c>
      <c r="AO272" s="75" t="s">
        <v>12</v>
      </c>
      <c r="AP272" s="28"/>
      <c r="AQ272" s="28"/>
    </row>
    <row r="273" spans="3:43" ht="12" customHeight="1" x14ac:dyDescent="0.2">
      <c r="C273" s="193" t="s">
        <v>193</v>
      </c>
      <c r="D273" s="194" t="s">
        <v>184</v>
      </c>
      <c r="E273" s="475"/>
      <c r="F273" s="476"/>
      <c r="G273" s="476"/>
      <c r="H273" s="477"/>
      <c r="I273" s="288"/>
      <c r="J273" s="289" t="str">
        <f>IF(I273="","","-")</f>
        <v/>
      </c>
      <c r="K273" s="290"/>
      <c r="L273" s="490" t="str">
        <f>IF(I273&lt;&gt;"",IF(I273&gt;K273,IF(I274&gt;K274,"○",IF(I275&gt;K275,"○","×")),IF(I274&gt;K274,IF(I275&gt;K275,"○","×"),"×")),"")</f>
        <v/>
      </c>
      <c r="M273" s="30">
        <v>15</v>
      </c>
      <c r="N273" s="74" t="str">
        <f t="shared" ref="N273:N278" si="85">IF(M273="","","-")</f>
        <v>-</v>
      </c>
      <c r="O273" s="73">
        <v>10</v>
      </c>
      <c r="P273" s="438" t="str">
        <f>IF(M273&lt;&gt;"",IF(M273&gt;O273,IF(M274&gt;O274,"○",IF(M275&gt;O275,"○","×")),IF(M274&gt;O274,IF(M275&gt;O275,"○","×"),"×")),"")</f>
        <v>○</v>
      </c>
      <c r="Q273" s="30">
        <v>15</v>
      </c>
      <c r="R273" s="74" t="str">
        <f t="shared" ref="R273:R281" si="86">IF(Q273="","","-")</f>
        <v>-</v>
      </c>
      <c r="S273" s="73">
        <v>7</v>
      </c>
      <c r="T273" s="438" t="str">
        <f>IF(Q273&lt;&gt;"",IF(Q273&gt;S273,IF(Q274&gt;S274,"○",IF(Q275&gt;S275,"○","×")),IF(Q274&gt;S274,IF(Q275&gt;S275,"○","×"),"×")),"")</f>
        <v>○</v>
      </c>
      <c r="U273" s="30">
        <v>10</v>
      </c>
      <c r="V273" s="74" t="str">
        <f t="shared" ref="V273:V284" si="87">IF(U273="","","-")</f>
        <v>-</v>
      </c>
      <c r="W273" s="73">
        <v>15</v>
      </c>
      <c r="X273" s="491" t="str">
        <f>IF(U273&lt;&gt;"",IF(U273&gt;W273,IF(U274&gt;W274,"○",IF(U275&gt;W275,"○","×")),IF(U274&gt;W274,IF(U275&gt;W275,"○","×"),"×")),"")</f>
        <v>○</v>
      </c>
      <c r="Y273" s="30">
        <v>14</v>
      </c>
      <c r="Z273" s="74" t="str">
        <f t="shared" ref="Z273:Z287" si="88">IF(Y273="","","-")</f>
        <v>-</v>
      </c>
      <c r="AA273" s="73">
        <v>16</v>
      </c>
      <c r="AB273" s="491" t="str">
        <f>IF(Y273&lt;&gt;"",IF(Y273&gt;AA273,IF(Y274&gt;AA274,"○",IF(Y275&gt;AA275,"○","×")),IF(Y274&gt;AA274,IF(Y275&gt;AA275,"○","×"),"×")),"")</f>
        <v>○</v>
      </c>
      <c r="AC273" s="428">
        <f>RANK(AP274,AP274:AP289)</f>
        <v>1</v>
      </c>
      <c r="AD273" s="429"/>
      <c r="AE273" s="429"/>
      <c r="AF273" s="430"/>
      <c r="AG273" s="67"/>
      <c r="AH273" s="50"/>
      <c r="AI273" s="46"/>
      <c r="AJ273" s="49"/>
      <c r="AK273" s="48"/>
      <c r="AL273" s="45"/>
      <c r="AM273" s="46"/>
      <c r="AN273" s="46"/>
      <c r="AO273" s="45"/>
      <c r="AP273" s="28"/>
      <c r="AQ273" s="28"/>
    </row>
    <row r="274" spans="3:43" ht="12" customHeight="1" x14ac:dyDescent="0.15">
      <c r="C274" s="193" t="s">
        <v>192</v>
      </c>
      <c r="D274" s="194" t="s">
        <v>184</v>
      </c>
      <c r="E274" s="478"/>
      <c r="F274" s="450"/>
      <c r="G274" s="450"/>
      <c r="H274" s="464"/>
      <c r="I274" s="281"/>
      <c r="J274" s="279" t="str">
        <f>IF(I274="","","-")</f>
        <v/>
      </c>
      <c r="K274" s="291"/>
      <c r="L274" s="401"/>
      <c r="M274" s="30">
        <v>15</v>
      </c>
      <c r="N274" s="52" t="str">
        <f t="shared" si="85"/>
        <v>-</v>
      </c>
      <c r="O274" s="60">
        <v>7</v>
      </c>
      <c r="P274" s="432"/>
      <c r="Q274" s="30">
        <v>12</v>
      </c>
      <c r="R274" s="52" t="str">
        <f t="shared" si="86"/>
        <v>-</v>
      </c>
      <c r="S274" s="60">
        <v>15</v>
      </c>
      <c r="T274" s="432"/>
      <c r="U274" s="30">
        <v>15</v>
      </c>
      <c r="V274" s="52" t="str">
        <f t="shared" si="87"/>
        <v>-</v>
      </c>
      <c r="W274" s="60">
        <v>8</v>
      </c>
      <c r="X274" s="396"/>
      <c r="Y274" s="30">
        <v>15</v>
      </c>
      <c r="Z274" s="52" t="str">
        <f t="shared" si="88"/>
        <v>-</v>
      </c>
      <c r="AA274" s="60">
        <v>11</v>
      </c>
      <c r="AB274" s="396"/>
      <c r="AC274" s="388"/>
      <c r="AD274" s="389"/>
      <c r="AE274" s="389"/>
      <c r="AF274" s="390"/>
      <c r="AG274" s="59"/>
      <c r="AH274" s="50">
        <f>COUNTIF(E273:AB275,"○")</f>
        <v>4</v>
      </c>
      <c r="AI274" s="46">
        <f>COUNTIF(E273:AB275,"×")</f>
        <v>0</v>
      </c>
      <c r="AJ274" s="49">
        <f>(IF((E273&gt;G273),1,0))+(IF((E274&gt;G274),1,0))+(IF((E275&gt;G275),1,0))+(IF((I273&gt;K273),1,0))+(IF((I274&gt;K274),1,0))+(IF((I275&gt;K275),1,0))+(IF((M273&gt;O273),1,0))+(IF((M274&gt;O274),1,0))+(IF((M275&gt;O275),1,0))+(IF((Q273&gt;S273),1,0))+(IF((Q274&gt;S274),1,0))+(IF((Q275&gt;S275),1,0))+(IF((U273&gt;W273),1,0))+(IF((U274&gt;W274),1,0))+(IF((U275&gt;W275),1,0))+(IF((Y273&gt;AA273),1,0))+(IF((Y274&gt;AA274),1,0))+(IF((Y275&gt;AA275),1,0))</f>
        <v>8</v>
      </c>
      <c r="AK274" s="48">
        <f>(IF((E273&lt;G273),1,0))+(IF((E274&lt;G274),1,0))+(IF((E275&lt;G275),1,0))+(IF((I273&lt;K273),1,0))+(IF((I274&lt;K274),1,0))+(IF((I275&lt;K275),1,0))+(IF((M273&lt;O273),1,0))+(IF((M274&lt;O274),1,0))+(IF((M275&lt;O275),1,0))+(IF((Q273&lt;S273),1,0))+(IF((Q274&lt;S274),1,0))+(IF((Q275&lt;S275),1,0))+(IF((U273&lt;W273),1,0))+(IF((U274&lt;W274),1,0))+(IF((U275&lt;W275),1,0))+(IF((Y273&lt;AA273),1,0))+(IF((Y274&lt;AA274),1,0))+(IF((Y275&lt;AA275),1,0))</f>
        <v>3</v>
      </c>
      <c r="AL274" s="47">
        <f>AJ274-AK274</f>
        <v>5</v>
      </c>
      <c r="AM274" s="46">
        <f>SUM(E273:E275,I273:I275,M273:M275,Q273:Q275,U273:U275,Y273:Y275)</f>
        <v>156</v>
      </c>
      <c r="AN274" s="46">
        <f>SUM(G273:G275,K273:K275,O273:O275,S273:S275,W273:W275,AA273:AA275)</f>
        <v>119</v>
      </c>
      <c r="AO274" s="45">
        <f>AM274-AN274</f>
        <v>37</v>
      </c>
      <c r="AP274" s="391">
        <f>(AH274-AI274)*1000+(AL274)*100+AO274</f>
        <v>4537</v>
      </c>
      <c r="AQ274" s="392"/>
    </row>
    <row r="275" spans="3:43" ht="12" customHeight="1" x14ac:dyDescent="0.15">
      <c r="C275" s="195"/>
      <c r="D275" s="196" t="s">
        <v>333</v>
      </c>
      <c r="E275" s="479"/>
      <c r="F275" s="480"/>
      <c r="G275" s="480"/>
      <c r="H275" s="481"/>
      <c r="I275" s="286"/>
      <c r="J275" s="279" t="str">
        <f>IF(I275="","","-")</f>
        <v/>
      </c>
      <c r="K275" s="287"/>
      <c r="L275" s="402"/>
      <c r="M275" s="34"/>
      <c r="N275" s="69" t="str">
        <f t="shared" si="85"/>
        <v/>
      </c>
      <c r="O275" s="68"/>
      <c r="P275" s="432"/>
      <c r="Q275" s="30">
        <v>15</v>
      </c>
      <c r="R275" s="52" t="str">
        <f t="shared" si="86"/>
        <v>-</v>
      </c>
      <c r="S275" s="60">
        <v>8</v>
      </c>
      <c r="T275" s="432"/>
      <c r="U275" s="30">
        <v>15</v>
      </c>
      <c r="V275" s="52" t="str">
        <f t="shared" si="87"/>
        <v>-</v>
      </c>
      <c r="W275" s="60">
        <v>11</v>
      </c>
      <c r="X275" s="396"/>
      <c r="Y275" s="30">
        <v>15</v>
      </c>
      <c r="Z275" s="52" t="str">
        <f t="shared" si="88"/>
        <v>-</v>
      </c>
      <c r="AA275" s="60">
        <v>11</v>
      </c>
      <c r="AB275" s="396"/>
      <c r="AC275" s="6">
        <f>AH274</f>
        <v>4</v>
      </c>
      <c r="AD275" s="7" t="s">
        <v>1</v>
      </c>
      <c r="AE275" s="7">
        <f>AI274</f>
        <v>0</v>
      </c>
      <c r="AF275" s="8" t="s">
        <v>0</v>
      </c>
      <c r="AG275" s="67"/>
      <c r="AH275" s="50"/>
      <c r="AI275" s="46"/>
      <c r="AJ275" s="49"/>
      <c r="AK275" s="48"/>
      <c r="AL275" s="45"/>
      <c r="AM275" s="46"/>
      <c r="AN275" s="46"/>
      <c r="AO275" s="45"/>
      <c r="AP275" s="33"/>
      <c r="AQ275" s="32"/>
    </row>
    <row r="276" spans="3:43" ht="12" customHeight="1" x14ac:dyDescent="0.15">
      <c r="C276" s="193" t="s">
        <v>269</v>
      </c>
      <c r="D276" s="197" t="s">
        <v>334</v>
      </c>
      <c r="E276" s="273" t="str">
        <f>IF(K273="","",K273)</f>
        <v/>
      </c>
      <c r="F276" s="274" t="str">
        <f t="shared" ref="F276:F290" si="89">IF(E276="","","-")</f>
        <v/>
      </c>
      <c r="G276" s="275" t="str">
        <f>IF(I273="","",I273)</f>
        <v/>
      </c>
      <c r="H276" s="460" t="str">
        <f>IF(L273="","",IF(L273="○","×",IF(L273="×","○")))</f>
        <v/>
      </c>
      <c r="I276" s="466"/>
      <c r="J276" s="467"/>
      <c r="K276" s="467"/>
      <c r="L276" s="468"/>
      <c r="M276" s="276">
        <v>0</v>
      </c>
      <c r="N276" s="274" t="str">
        <f t="shared" si="85"/>
        <v>-</v>
      </c>
      <c r="O276" s="277">
        <v>15</v>
      </c>
      <c r="P276" s="400" t="str">
        <f>IF(M276&lt;&gt;"",IF(M276&gt;O276,IF(M277&gt;O277,"○",IF(M278&gt;O278,"○","×")),IF(M277&gt;O277,IF(M278&gt;O278,"○","×"),"×")),"")</f>
        <v>×</v>
      </c>
      <c r="Q276" s="276">
        <v>0</v>
      </c>
      <c r="R276" s="274" t="str">
        <f t="shared" si="86"/>
        <v>-</v>
      </c>
      <c r="S276" s="277">
        <v>15</v>
      </c>
      <c r="T276" s="400" t="str">
        <f>IF(Q276&lt;&gt;"",IF(Q276&gt;S276,IF(Q277&gt;S277,"○",IF(Q278&gt;S278,"○","×")),IF(Q277&gt;S277,IF(Q278&gt;S278,"○","×"),"×")),"")</f>
        <v>×</v>
      </c>
      <c r="U276" s="276">
        <v>0</v>
      </c>
      <c r="V276" s="274" t="str">
        <f t="shared" si="87"/>
        <v>-</v>
      </c>
      <c r="W276" s="277">
        <v>15</v>
      </c>
      <c r="X276" s="403" t="str">
        <f>IF(U276&lt;&gt;"",IF(U276&gt;W276,IF(U277&gt;W277,"○",IF(U278&gt;W278,"○","×")),IF(U277&gt;W277,IF(U278&gt;W278,"○","×"),"×")),"")</f>
        <v>×</v>
      </c>
      <c r="Y276" s="276">
        <v>0</v>
      </c>
      <c r="Z276" s="274" t="str">
        <f t="shared" si="88"/>
        <v>-</v>
      </c>
      <c r="AA276" s="277">
        <v>15</v>
      </c>
      <c r="AB276" s="397" t="str">
        <f>IF(Y276&lt;&gt;"",IF(Y276&gt;AA276,IF(Y277&gt;AA277,"○",IF(Y278&gt;AA278,"○","×")),IF(Y277&gt;AA277,IF(Y278&gt;AA278,"○","×"),"×")),"")</f>
        <v>×</v>
      </c>
      <c r="AC276" s="385">
        <f>RANK(AP277,AP274:AP289)</f>
        <v>6</v>
      </c>
      <c r="AD276" s="386"/>
      <c r="AE276" s="386"/>
      <c r="AF276" s="387"/>
      <c r="AG276" s="67"/>
      <c r="AH276" s="66"/>
      <c r="AI276" s="63"/>
      <c r="AJ276" s="65"/>
      <c r="AK276" s="64"/>
      <c r="AL276" s="62"/>
      <c r="AM276" s="63"/>
      <c r="AN276" s="63"/>
      <c r="AO276" s="62"/>
      <c r="AP276" s="33"/>
      <c r="AQ276" s="32"/>
    </row>
    <row r="277" spans="3:43" ht="12" customHeight="1" x14ac:dyDescent="0.15">
      <c r="C277" s="193" t="s">
        <v>267</v>
      </c>
      <c r="D277" s="198" t="s">
        <v>334</v>
      </c>
      <c r="E277" s="278" t="str">
        <f>IF(K274="","",K274)</f>
        <v/>
      </c>
      <c r="F277" s="279" t="str">
        <f t="shared" si="89"/>
        <v/>
      </c>
      <c r="G277" s="280" t="str">
        <f>IF(I274="","",I274)</f>
        <v/>
      </c>
      <c r="H277" s="461" t="str">
        <f>IF(J274="","",J274)</f>
        <v/>
      </c>
      <c r="I277" s="469"/>
      <c r="J277" s="470"/>
      <c r="K277" s="470"/>
      <c r="L277" s="471"/>
      <c r="M277" s="281">
        <v>0</v>
      </c>
      <c r="N277" s="279" t="str">
        <f t="shared" si="85"/>
        <v>-</v>
      </c>
      <c r="O277" s="282">
        <v>15</v>
      </c>
      <c r="P277" s="401"/>
      <c r="Q277" s="281">
        <v>0</v>
      </c>
      <c r="R277" s="279" t="str">
        <f t="shared" si="86"/>
        <v>-</v>
      </c>
      <c r="S277" s="282">
        <v>15</v>
      </c>
      <c r="T277" s="401"/>
      <c r="U277" s="281">
        <v>0</v>
      </c>
      <c r="V277" s="279" t="str">
        <f t="shared" si="87"/>
        <v>-</v>
      </c>
      <c r="W277" s="282">
        <v>15</v>
      </c>
      <c r="X277" s="404"/>
      <c r="Y277" s="281">
        <v>0</v>
      </c>
      <c r="Z277" s="279" t="str">
        <f t="shared" si="88"/>
        <v>-</v>
      </c>
      <c r="AA277" s="282">
        <v>15</v>
      </c>
      <c r="AB277" s="398"/>
      <c r="AC277" s="388"/>
      <c r="AD277" s="389"/>
      <c r="AE277" s="389"/>
      <c r="AF277" s="390"/>
      <c r="AG277" s="59"/>
      <c r="AH277" s="50">
        <f>COUNTIF(E276:AB278,"○")</f>
        <v>0</v>
      </c>
      <c r="AI277" s="46">
        <f>COUNTIF(E276:AB278,"×")</f>
        <v>4</v>
      </c>
      <c r="AJ277" s="49">
        <f>(IF((E276&gt;G276),1,0))+(IF((E277&gt;G277),1,0))+(IF((E278&gt;G278),1,0))+(IF((I276&gt;K276),1,0))+(IF((I277&gt;K277),1,0))+(IF((I278&gt;K278),1,0))+(IF((M276&gt;O276),1,0))+(IF((M277&gt;O277),1,0))+(IF((M278&gt;O278),1,0))+(IF((Q276&gt;S276),1,0))+(IF((Q277&gt;S277),1,0))+(IF((Q278&gt;S278),1,0))+(IF((U276&gt;W276),1,0))+(IF((U277&gt;W277),1,0))+(IF((U278&gt;W278),1,0))+(IF((Y276&gt;AA276),1,0))+(IF((Y277&gt;AA277),1,0))+(IF((Y278&gt;AA278),1,0))</f>
        <v>0</v>
      </c>
      <c r="AK277" s="48">
        <f>(IF((E276&lt;G276),1,0))+(IF((E277&lt;G277),1,0))+(IF((E278&lt;G278),1,0))+(IF((I276&lt;K276),1,0))+(IF((I277&lt;K277),1,0))+(IF((I278&lt;K278),1,0))+(IF((M276&lt;O276),1,0))+(IF((M277&lt;O277),1,0))+(IF((M278&lt;O278),1,0))+(IF((Q276&lt;S276),1,0))+(IF((Q277&lt;S277),1,0))+(IF((Q278&lt;S278),1,0))+(IF((U276&lt;W276),1,0))+(IF((U277&lt;W277),1,0))+(IF((U278&lt;W278),1,0))+(IF((Y276&lt;AA276),1,0))+(IF((Y277&lt;AA277),1,0))+(IF((Y278&lt;AA278),1,0))</f>
        <v>8</v>
      </c>
      <c r="AL277" s="47">
        <f>AJ277-AK277</f>
        <v>-8</v>
      </c>
      <c r="AM277" s="46">
        <f>SUM(E276:E278,I276:I278,M276:M278,Q276:Q278,U276:U278,Y276:Y278)</f>
        <v>0</v>
      </c>
      <c r="AN277" s="46">
        <f>SUM(G276:G278,K276:K278,O276:O278,S276:S278,W276:W278,AA276:AA278)</f>
        <v>120</v>
      </c>
      <c r="AO277" s="45">
        <f>AM277-AN277</f>
        <v>-120</v>
      </c>
      <c r="AP277" s="391">
        <f>(AH277-AI277)*1000+(AL277)*100+AO277</f>
        <v>-4920</v>
      </c>
      <c r="AQ277" s="392"/>
    </row>
    <row r="278" spans="3:43" ht="12" customHeight="1" x14ac:dyDescent="0.15">
      <c r="C278" s="195"/>
      <c r="D278" s="199" t="s">
        <v>175</v>
      </c>
      <c r="E278" s="283" t="str">
        <f>IF(K275="","",K275)</f>
        <v/>
      </c>
      <c r="F278" s="284" t="str">
        <f t="shared" si="89"/>
        <v/>
      </c>
      <c r="G278" s="285" t="str">
        <f>IF(I275="","",I275)</f>
        <v/>
      </c>
      <c r="H278" s="465" t="str">
        <f>IF(J275="","",J275)</f>
        <v/>
      </c>
      <c r="I278" s="472"/>
      <c r="J278" s="473"/>
      <c r="K278" s="473"/>
      <c r="L278" s="474"/>
      <c r="M278" s="286"/>
      <c r="N278" s="284" t="str">
        <f t="shared" si="85"/>
        <v/>
      </c>
      <c r="O278" s="287"/>
      <c r="P278" s="402"/>
      <c r="Q278" s="286"/>
      <c r="R278" s="284" t="str">
        <f t="shared" si="86"/>
        <v/>
      </c>
      <c r="S278" s="287"/>
      <c r="T278" s="402"/>
      <c r="U278" s="286"/>
      <c r="V278" s="284" t="str">
        <f t="shared" si="87"/>
        <v/>
      </c>
      <c r="W278" s="287"/>
      <c r="X278" s="405"/>
      <c r="Y278" s="286"/>
      <c r="Z278" s="284" t="str">
        <f t="shared" si="88"/>
        <v/>
      </c>
      <c r="AA278" s="287"/>
      <c r="AB278" s="399"/>
      <c r="AC278" s="6">
        <f>AH277</f>
        <v>0</v>
      </c>
      <c r="AD278" s="7" t="s">
        <v>1</v>
      </c>
      <c r="AE278" s="7">
        <f>AI277</f>
        <v>4</v>
      </c>
      <c r="AF278" s="8" t="s">
        <v>0</v>
      </c>
      <c r="AG278" s="67"/>
      <c r="AH278" s="40"/>
      <c r="AI278" s="37"/>
      <c r="AJ278" s="39"/>
      <c r="AK278" s="38"/>
      <c r="AL278" s="36"/>
      <c r="AM278" s="37"/>
      <c r="AN278" s="37"/>
      <c r="AO278" s="36"/>
      <c r="AP278" s="33"/>
      <c r="AQ278" s="32"/>
    </row>
    <row r="279" spans="3:43" ht="12" customHeight="1" x14ac:dyDescent="0.15">
      <c r="C279" s="200" t="s">
        <v>187</v>
      </c>
      <c r="D279" s="198" t="s">
        <v>184</v>
      </c>
      <c r="E279" s="54">
        <f>IF(O273="","",O273)</f>
        <v>10</v>
      </c>
      <c r="F279" s="56" t="str">
        <f t="shared" si="89"/>
        <v>-</v>
      </c>
      <c r="G279" s="51">
        <f>IF(M273="","",M273)</f>
        <v>15</v>
      </c>
      <c r="H279" s="393" t="str">
        <f>IF(P273="","",IF(P273="○","×",IF(P273="×","○")))</f>
        <v>×</v>
      </c>
      <c r="I279" s="292">
        <f>IF(O276="","",O276)</f>
        <v>15</v>
      </c>
      <c r="J279" s="279" t="str">
        <f t="shared" ref="J279:J290" si="90">IF(I279="","","-")</f>
        <v>-</v>
      </c>
      <c r="K279" s="280">
        <f>IF(M276="","",M276)</f>
        <v>0</v>
      </c>
      <c r="L279" s="460" t="str">
        <f>IF(P276="","",IF(P276="○","×",IF(P276="×","○")))</f>
        <v>○</v>
      </c>
      <c r="M279" s="446"/>
      <c r="N279" s="447"/>
      <c r="O279" s="447"/>
      <c r="P279" s="463"/>
      <c r="Q279" s="30">
        <v>15</v>
      </c>
      <c r="R279" s="52" t="str">
        <f t="shared" si="86"/>
        <v>-</v>
      </c>
      <c r="S279" s="60">
        <v>13</v>
      </c>
      <c r="T279" s="432" t="str">
        <f>IF(Q279&lt;&gt;"",IF(Q279&gt;S279,IF(Q280&gt;S280,"○",IF(Q281&gt;S281,"○","×")),IF(Q280&gt;S280,IF(Q281&gt;S281,"○","×"),"×")),"")</f>
        <v>×</v>
      </c>
      <c r="U279" s="30">
        <v>11</v>
      </c>
      <c r="V279" s="52" t="str">
        <f t="shared" si="87"/>
        <v>-</v>
      </c>
      <c r="W279" s="60">
        <v>15</v>
      </c>
      <c r="X279" s="492" t="str">
        <f>IF(U279&lt;&gt;"",IF(U279&gt;W279,IF(U280&gt;W280,"○",IF(U281&gt;W281,"○","×")),IF(U280&gt;W280,IF(U281&gt;W281,"○","×"),"×")),"")</f>
        <v>×</v>
      </c>
      <c r="Y279" s="276">
        <v>0</v>
      </c>
      <c r="Z279" s="274" t="str">
        <f t="shared" si="88"/>
        <v>-</v>
      </c>
      <c r="AA279" s="277">
        <v>15</v>
      </c>
      <c r="AB279" s="397" t="str">
        <f>IF(Y279&lt;&gt;"",IF(Y279&gt;AA279,IF(Y280&gt;AA280,"○",IF(Y281&gt;AA281,"○","×")),IF(Y280&gt;AA280,IF(Y281&gt;AA281,"○","×"),"×")),"")</f>
        <v>×</v>
      </c>
      <c r="AC279" s="385">
        <f>RANK(AP280,AP274:AP289)</f>
        <v>5</v>
      </c>
      <c r="AD279" s="386"/>
      <c r="AE279" s="386"/>
      <c r="AF279" s="387"/>
      <c r="AG279" s="67"/>
      <c r="AH279" s="50"/>
      <c r="AI279" s="46"/>
      <c r="AJ279" s="49"/>
      <c r="AK279" s="48"/>
      <c r="AL279" s="45"/>
      <c r="AM279" s="46"/>
      <c r="AN279" s="46"/>
      <c r="AO279" s="45"/>
      <c r="AP279" s="33"/>
      <c r="AQ279" s="32"/>
    </row>
    <row r="280" spans="3:43" ht="12" customHeight="1" x14ac:dyDescent="0.15">
      <c r="C280" s="200" t="s">
        <v>185</v>
      </c>
      <c r="D280" s="198" t="s">
        <v>184</v>
      </c>
      <c r="E280" s="54">
        <f>IF(O274="","",O274)</f>
        <v>7</v>
      </c>
      <c r="F280" s="52" t="str">
        <f t="shared" si="89"/>
        <v>-</v>
      </c>
      <c r="G280" s="51">
        <f>IF(M274="","",M274)</f>
        <v>15</v>
      </c>
      <c r="H280" s="394" t="str">
        <f>IF(J277="","",J277)</f>
        <v/>
      </c>
      <c r="I280" s="292">
        <f>IF(O277="","",O277)</f>
        <v>15</v>
      </c>
      <c r="J280" s="279" t="str">
        <f t="shared" si="90"/>
        <v>-</v>
      </c>
      <c r="K280" s="280">
        <f>IF(M277="","",M277)</f>
        <v>0</v>
      </c>
      <c r="L280" s="461" t="str">
        <f>IF(N277="","",N277)</f>
        <v>-</v>
      </c>
      <c r="M280" s="449"/>
      <c r="N280" s="450"/>
      <c r="O280" s="450"/>
      <c r="P280" s="464"/>
      <c r="Q280" s="30">
        <v>10</v>
      </c>
      <c r="R280" s="52" t="str">
        <f t="shared" si="86"/>
        <v>-</v>
      </c>
      <c r="S280" s="60">
        <v>15</v>
      </c>
      <c r="T280" s="432"/>
      <c r="U280" s="30">
        <v>17</v>
      </c>
      <c r="V280" s="52" t="str">
        <f t="shared" si="87"/>
        <v>-</v>
      </c>
      <c r="W280" s="60">
        <v>15</v>
      </c>
      <c r="X280" s="396"/>
      <c r="Y280" s="281">
        <v>0</v>
      </c>
      <c r="Z280" s="279" t="str">
        <f t="shared" si="88"/>
        <v>-</v>
      </c>
      <c r="AA280" s="282">
        <v>15</v>
      </c>
      <c r="AB280" s="398"/>
      <c r="AC280" s="388"/>
      <c r="AD280" s="389"/>
      <c r="AE280" s="389"/>
      <c r="AF280" s="390"/>
      <c r="AG280" s="59"/>
      <c r="AH280" s="50">
        <f>COUNTIF(E279:AB281,"○")</f>
        <v>1</v>
      </c>
      <c r="AI280" s="46">
        <f>COUNTIF(E279:AB281,"×")</f>
        <v>4</v>
      </c>
      <c r="AJ280" s="49">
        <f>(IF((E279&gt;G279),1,0))+(IF((E280&gt;G280),1,0))+(IF((E281&gt;G281),1,0))+(IF((I279&gt;K279),1,0))+(IF((I280&gt;K280),1,0))+(IF((I281&gt;K281),1,0))+(IF((M279&gt;O279),1,0))+(IF((M280&gt;O280),1,0))+(IF((M281&gt;O281),1,0))+(IF((Q279&gt;S279),1,0))+(IF((Q280&gt;S280),1,0))+(IF((Q281&gt;S281),1,0))+(IF((U279&gt;W279),1,0))+(IF((U280&gt;W280),1,0))+(IF((U281&gt;W281),1,0))+(IF((Y279&gt;AA279),1,0))+(IF((Y280&gt;AA280),1,0))+(IF((Y281&gt;AA281),1,0))</f>
        <v>4</v>
      </c>
      <c r="AK280" s="48">
        <f>(IF((E279&lt;G279),1,0))+(IF((E280&lt;G280),1,0))+(IF((E281&lt;G281),1,0))+(IF((I279&lt;K279),1,0))+(IF((I280&lt;K280),1,0))+(IF((I281&lt;K281),1,0))+(IF((M279&lt;O279),1,0))+(IF((M280&lt;O280),1,0))+(IF((M281&lt;O281),1,0))+(IF((Q279&lt;S279),1,0))+(IF((Q280&lt;S280),1,0))+(IF((Q281&lt;S281),1,0))+(IF((U279&lt;W279),1,0))+(IF((U280&lt;W280),1,0))+(IF((U281&lt;W281),1,0))+(IF((Y279&lt;AA279),1,0))+(IF((Y280&lt;AA280),1,0))+(IF((Y281&lt;AA281),1,0))</f>
        <v>8</v>
      </c>
      <c r="AL280" s="47">
        <f>AJ280-AK280</f>
        <v>-4</v>
      </c>
      <c r="AM280" s="46">
        <f>SUM(E279:E281,I279:I281,M279:M281,Q279:Q281,U279:U281,Y279:Y281)</f>
        <v>118</v>
      </c>
      <c r="AN280" s="46">
        <f>SUM(G279:G281,K279:K281,O279:O281,S279:S281,W279:W281,AA279:AA281)</f>
        <v>148</v>
      </c>
      <c r="AO280" s="45">
        <f>AM280-AN280</f>
        <v>-30</v>
      </c>
      <c r="AP280" s="391">
        <f>(AH280-AI280)*1000+(AL280)*100+AO280</f>
        <v>-3430</v>
      </c>
      <c r="AQ280" s="392"/>
    </row>
    <row r="281" spans="3:43" ht="12" customHeight="1" x14ac:dyDescent="0.15">
      <c r="C281" s="195"/>
      <c r="D281" s="199" t="s">
        <v>333</v>
      </c>
      <c r="E281" s="54" t="str">
        <f>IF(O275="","",O275)</f>
        <v/>
      </c>
      <c r="F281" s="52" t="str">
        <f t="shared" si="89"/>
        <v/>
      </c>
      <c r="G281" s="51" t="str">
        <f>IF(M275="","",M275)</f>
        <v/>
      </c>
      <c r="H281" s="394" t="str">
        <f>IF(J278="","",J278)</f>
        <v/>
      </c>
      <c r="I281" s="292" t="str">
        <f>IF(O278="","",O278)</f>
        <v/>
      </c>
      <c r="J281" s="279" t="str">
        <f t="shared" si="90"/>
        <v/>
      </c>
      <c r="K281" s="280" t="str">
        <f>IF(M278="","",M278)</f>
        <v/>
      </c>
      <c r="L281" s="461" t="str">
        <f>IF(N278="","",N278)</f>
        <v/>
      </c>
      <c r="M281" s="449"/>
      <c r="N281" s="450"/>
      <c r="O281" s="450"/>
      <c r="P281" s="464"/>
      <c r="Q281" s="30">
        <v>12</v>
      </c>
      <c r="R281" s="52" t="str">
        <f t="shared" si="86"/>
        <v>-</v>
      </c>
      <c r="S281" s="60">
        <v>15</v>
      </c>
      <c r="T281" s="433"/>
      <c r="U281" s="30">
        <v>6</v>
      </c>
      <c r="V281" s="52" t="str">
        <f t="shared" si="87"/>
        <v>-</v>
      </c>
      <c r="W281" s="60">
        <v>15</v>
      </c>
      <c r="X281" s="493"/>
      <c r="Y281" s="286"/>
      <c r="Z281" s="284" t="str">
        <f t="shared" si="88"/>
        <v/>
      </c>
      <c r="AA281" s="287"/>
      <c r="AB281" s="399"/>
      <c r="AC281" s="6">
        <f>AH280</f>
        <v>1</v>
      </c>
      <c r="AD281" s="7" t="s">
        <v>1</v>
      </c>
      <c r="AE281" s="7">
        <f>AI280</f>
        <v>4</v>
      </c>
      <c r="AF281" s="8" t="s">
        <v>0</v>
      </c>
      <c r="AG281" s="67"/>
      <c r="AH281" s="50"/>
      <c r="AI281" s="46"/>
      <c r="AJ281" s="49"/>
      <c r="AK281" s="48"/>
      <c r="AL281" s="45"/>
      <c r="AM281" s="46"/>
      <c r="AN281" s="46"/>
      <c r="AO281" s="45"/>
      <c r="AP281" s="33"/>
      <c r="AQ281" s="32"/>
    </row>
    <row r="282" spans="3:43" ht="12" customHeight="1" x14ac:dyDescent="0.15">
      <c r="C282" s="193" t="s">
        <v>323</v>
      </c>
      <c r="D282" s="194" t="s">
        <v>335</v>
      </c>
      <c r="E282" s="58">
        <f>IF(S273="","",S273)</f>
        <v>7</v>
      </c>
      <c r="F282" s="56" t="str">
        <f t="shared" si="89"/>
        <v>-</v>
      </c>
      <c r="G282" s="55">
        <f>IF(Q273="","",Q273)</f>
        <v>15</v>
      </c>
      <c r="H282" s="457" t="str">
        <f>IF(T273="","",IF(T273="○","×",IF(T273="×","○")))</f>
        <v>×</v>
      </c>
      <c r="I282" s="293">
        <f>IF(S276="","",S276)</f>
        <v>15</v>
      </c>
      <c r="J282" s="274" t="str">
        <f t="shared" si="90"/>
        <v>-</v>
      </c>
      <c r="K282" s="275">
        <f>IF(Q276="","",Q276)</f>
        <v>0</v>
      </c>
      <c r="L282" s="460" t="str">
        <f>IF(T276="","",IF(T276="○","×",IF(T276="×","○")))</f>
        <v>○</v>
      </c>
      <c r="M282" s="55">
        <f>IF(S279="","",S279)</f>
        <v>13</v>
      </c>
      <c r="N282" s="56" t="str">
        <f t="shared" ref="N282:N290" si="91">IF(M282="","","-")</f>
        <v>-</v>
      </c>
      <c r="O282" s="55">
        <f>IF(Q279="","",Q279)</f>
        <v>15</v>
      </c>
      <c r="P282" s="393" t="str">
        <f>IF(T279="","",IF(T279="○","×",IF(T279="×","○")))</f>
        <v>○</v>
      </c>
      <c r="Q282" s="446"/>
      <c r="R282" s="447"/>
      <c r="S282" s="447"/>
      <c r="T282" s="463"/>
      <c r="U282" s="31">
        <v>10</v>
      </c>
      <c r="V282" s="56" t="str">
        <f t="shared" si="87"/>
        <v>-</v>
      </c>
      <c r="W282" s="61">
        <v>15</v>
      </c>
      <c r="X282" s="396" t="str">
        <f>IF(U282&lt;&gt;"",IF(U282&gt;W282,IF(U283&gt;W283,"○",IF(U284&gt;W284,"○","×")),IF(U283&gt;W283,IF(U284&gt;W284,"○","×"),"×")),"")</f>
        <v>×</v>
      </c>
      <c r="Y282" s="31">
        <v>15</v>
      </c>
      <c r="Z282" s="56" t="str">
        <f t="shared" si="88"/>
        <v>-</v>
      </c>
      <c r="AA282" s="61">
        <v>10</v>
      </c>
      <c r="AB282" s="396" t="str">
        <f>IF(Y282&lt;&gt;"",IF(Y282&gt;AA282,IF(Y283&gt;AA283,"○",IF(Y284&gt;AA284,"○","×")),IF(Y283&gt;AA283,IF(Y284&gt;AA284,"○","×"),"×")),"")</f>
        <v>×</v>
      </c>
      <c r="AC282" s="385">
        <f>RANK(AP283,AP274:AP289)</f>
        <v>4</v>
      </c>
      <c r="AD282" s="386"/>
      <c r="AE282" s="386"/>
      <c r="AF282" s="387"/>
      <c r="AG282" s="35"/>
      <c r="AH282" s="66"/>
      <c r="AI282" s="63"/>
      <c r="AJ282" s="65"/>
      <c r="AK282" s="64"/>
      <c r="AL282" s="62"/>
      <c r="AM282" s="63"/>
      <c r="AN282" s="63"/>
      <c r="AO282" s="62"/>
      <c r="AP282" s="33"/>
      <c r="AQ282" s="32"/>
    </row>
    <row r="283" spans="3:43" ht="12" customHeight="1" x14ac:dyDescent="0.15">
      <c r="C283" s="193" t="s">
        <v>321</v>
      </c>
      <c r="D283" s="194" t="s">
        <v>335</v>
      </c>
      <c r="E283" s="54">
        <f>IF(S274="","",S274)</f>
        <v>15</v>
      </c>
      <c r="F283" s="52" t="str">
        <f t="shared" si="89"/>
        <v>-</v>
      </c>
      <c r="G283" s="51">
        <f>IF(Q274="","",Q274)</f>
        <v>12</v>
      </c>
      <c r="H283" s="458" t="str">
        <f>IF(J280="","",J280)</f>
        <v>-</v>
      </c>
      <c r="I283" s="292">
        <f>IF(S277="","",S277)</f>
        <v>15</v>
      </c>
      <c r="J283" s="279" t="str">
        <f t="shared" si="90"/>
        <v>-</v>
      </c>
      <c r="K283" s="280">
        <f>IF(Q277="","",Q277)</f>
        <v>0</v>
      </c>
      <c r="L283" s="461" t="str">
        <f>IF(N280="","",N280)</f>
        <v/>
      </c>
      <c r="M283" s="51">
        <f>IF(S280="","",S280)</f>
        <v>15</v>
      </c>
      <c r="N283" s="52" t="str">
        <f t="shared" si="91"/>
        <v>-</v>
      </c>
      <c r="O283" s="51">
        <f>IF(Q280="","",Q280)</f>
        <v>10</v>
      </c>
      <c r="P283" s="394" t="str">
        <f>IF(R280="","",R280)</f>
        <v>-</v>
      </c>
      <c r="Q283" s="449"/>
      <c r="R283" s="450"/>
      <c r="S283" s="450"/>
      <c r="T283" s="464"/>
      <c r="U283" s="30">
        <v>15</v>
      </c>
      <c r="V283" s="52" t="str">
        <f t="shared" si="87"/>
        <v>-</v>
      </c>
      <c r="W283" s="60">
        <v>8</v>
      </c>
      <c r="X283" s="396"/>
      <c r="Y283" s="30">
        <v>7</v>
      </c>
      <c r="Z283" s="52" t="str">
        <f t="shared" si="88"/>
        <v>-</v>
      </c>
      <c r="AA283" s="60">
        <v>15</v>
      </c>
      <c r="AB283" s="396"/>
      <c r="AC283" s="388"/>
      <c r="AD283" s="389"/>
      <c r="AE283" s="389"/>
      <c r="AF283" s="390"/>
      <c r="AG283" s="35"/>
      <c r="AH283" s="50">
        <f>COUNTIF(E282:AB284,"○")</f>
        <v>2</v>
      </c>
      <c r="AI283" s="46">
        <f>COUNTIF(E282:AB284,"×")</f>
        <v>3</v>
      </c>
      <c r="AJ283" s="49">
        <f>(IF((E282&gt;G282),1,0))+(IF((E283&gt;G283),1,0))+(IF((E284&gt;G284),1,0))+(IF((I282&gt;K282),1,0))+(IF((I283&gt;K283),1,0))+(IF((I284&gt;K284),1,0))+(IF((M282&gt;O282),1,0))+(IF((M283&gt;O283),1,0))+(IF((M284&gt;O284),1,0))+(IF((Q282&gt;S282),1,0))+(IF((Q283&gt;S283),1,0))+(IF((Q284&gt;S284),1,0))+(IF((U282&gt;W282),1,0))+(IF((U283&gt;W283),1,0))+(IF((U284&gt;W284),1,0))+(IF((Y282&gt;AA282),1,0))+(IF((Y283&gt;AA283),1,0))+(IF((Y284&gt;AA284),1,0))</f>
        <v>7</v>
      </c>
      <c r="AK283" s="48">
        <f>(IF((E282&lt;G282),1,0))+(IF((E283&lt;G283),1,0))+(IF((E284&lt;G284),1,0))+(IF((I282&lt;K282),1,0))+(IF((I283&lt;K283),1,0))+(IF((I284&lt;K284),1,0))+(IF((M282&lt;O282),1,0))+(IF((M283&lt;O283),1,0))+(IF((M284&lt;O284),1,0))+(IF((Q282&lt;S282),1,0))+(IF((Q283&lt;S283),1,0))+(IF((Q284&lt;S284),1,0))+(IF((U282&lt;W282),1,0))+(IF((U283&lt;W283),1,0))+(IF((U284&lt;W284),1,0))+(IF((Y282&lt;AA282),1,0))+(IF((Y283&lt;AA283),1,0))+(IF((Y284&lt;AA284),1,0))</f>
        <v>7</v>
      </c>
      <c r="AL283" s="47">
        <f>AJ283-AK283</f>
        <v>0</v>
      </c>
      <c r="AM283" s="46">
        <f>SUM(E282:E284,I282:I284,M282:M284,Q282:Q284,U282:U284,Y282:Y284)</f>
        <v>169</v>
      </c>
      <c r="AN283" s="46">
        <f>SUM(G282:G284,K282:K284,O282:O284,S282:S284,W282:W284,AA282:AA284)</f>
        <v>157</v>
      </c>
      <c r="AO283" s="45">
        <f>AM283-AN283</f>
        <v>12</v>
      </c>
      <c r="AP283" s="391">
        <f>(AH283-AI283)*1000+(AL283)*100+AO283</f>
        <v>-988</v>
      </c>
      <c r="AQ283" s="392"/>
    </row>
    <row r="284" spans="3:43" ht="12" customHeight="1" x14ac:dyDescent="0.15">
      <c r="C284" s="200"/>
      <c r="D284" s="196" t="s">
        <v>230</v>
      </c>
      <c r="E284" s="54">
        <f>IF(S275="","",S275)</f>
        <v>8</v>
      </c>
      <c r="F284" s="52" t="str">
        <f t="shared" si="89"/>
        <v>-</v>
      </c>
      <c r="G284" s="51">
        <f>IF(Q275="","",Q275)</f>
        <v>15</v>
      </c>
      <c r="H284" s="458" t="str">
        <f>IF(J281="","",J281)</f>
        <v/>
      </c>
      <c r="I284" s="292" t="str">
        <f>IF(S278="","",S278)</f>
        <v/>
      </c>
      <c r="J284" s="279" t="str">
        <f t="shared" si="90"/>
        <v/>
      </c>
      <c r="K284" s="280" t="str">
        <f>IF(Q278="","",Q278)</f>
        <v/>
      </c>
      <c r="L284" s="461" t="str">
        <f>IF(N281="","",N281)</f>
        <v/>
      </c>
      <c r="M284" s="51">
        <f>IF(S281="","",S281)</f>
        <v>15</v>
      </c>
      <c r="N284" s="52" t="str">
        <f t="shared" si="91"/>
        <v>-</v>
      </c>
      <c r="O284" s="51">
        <f>IF(Q281="","",Q281)</f>
        <v>12</v>
      </c>
      <c r="P284" s="394" t="str">
        <f>IF(R281="","",R281)</f>
        <v>-</v>
      </c>
      <c r="Q284" s="449"/>
      <c r="R284" s="450"/>
      <c r="S284" s="450"/>
      <c r="T284" s="464"/>
      <c r="U284" s="30">
        <v>8</v>
      </c>
      <c r="V284" s="52" t="str">
        <f t="shared" si="87"/>
        <v>-</v>
      </c>
      <c r="W284" s="60">
        <v>15</v>
      </c>
      <c r="X284" s="396"/>
      <c r="Y284" s="30">
        <v>11</v>
      </c>
      <c r="Z284" s="52" t="str">
        <f t="shared" si="88"/>
        <v>-</v>
      </c>
      <c r="AA284" s="60">
        <v>15</v>
      </c>
      <c r="AB284" s="396"/>
      <c r="AC284" s="6">
        <f>AH283</f>
        <v>2</v>
      </c>
      <c r="AD284" s="7" t="s">
        <v>1</v>
      </c>
      <c r="AE284" s="7">
        <f>AI283</f>
        <v>3</v>
      </c>
      <c r="AF284" s="8" t="s">
        <v>0</v>
      </c>
      <c r="AG284" s="35"/>
      <c r="AH284" s="40"/>
      <c r="AI284" s="37"/>
      <c r="AJ284" s="39"/>
      <c r="AK284" s="38"/>
      <c r="AL284" s="36"/>
      <c r="AM284" s="37"/>
      <c r="AN284" s="37"/>
      <c r="AO284" s="36"/>
      <c r="AP284" s="33"/>
      <c r="AQ284" s="32"/>
    </row>
    <row r="285" spans="3:43" ht="12" customHeight="1" x14ac:dyDescent="0.15">
      <c r="C285" s="201" t="s">
        <v>189</v>
      </c>
      <c r="D285" s="197" t="s">
        <v>184</v>
      </c>
      <c r="E285" s="58">
        <f>IF(W273="","",W273)</f>
        <v>15</v>
      </c>
      <c r="F285" s="56" t="str">
        <f t="shared" si="89"/>
        <v>-</v>
      </c>
      <c r="G285" s="55">
        <f>IF(U273="","",U273)</f>
        <v>10</v>
      </c>
      <c r="H285" s="437" t="str">
        <f>IF(X273="","",IF(X273="○","×",IF(X273="×","○")))</f>
        <v>×</v>
      </c>
      <c r="I285" s="293">
        <f>IF(W276="","",W276)</f>
        <v>15</v>
      </c>
      <c r="J285" s="274" t="str">
        <f t="shared" si="90"/>
        <v>-</v>
      </c>
      <c r="K285" s="275">
        <f>IF(U276="","",U276)</f>
        <v>0</v>
      </c>
      <c r="L285" s="400" t="str">
        <f>IF(X276="","",IF(X276="○","×",IF(X276="×","○")))</f>
        <v>○</v>
      </c>
      <c r="M285" s="55">
        <f>IF(W279="","",W279)</f>
        <v>15</v>
      </c>
      <c r="N285" s="56" t="str">
        <f t="shared" si="91"/>
        <v>-</v>
      </c>
      <c r="O285" s="55">
        <f>IF(U279="","",U279)</f>
        <v>11</v>
      </c>
      <c r="P285" s="437" t="str">
        <f>IF(X279="","",IF(X279="○","×",IF(X279="×","○")))</f>
        <v>○</v>
      </c>
      <c r="Q285" s="57">
        <f>IF(W282="","",W282)</f>
        <v>15</v>
      </c>
      <c r="R285" s="55" t="str">
        <f t="shared" ref="R285:R290" si="92">IF(Q285="","","-")</f>
        <v>-</v>
      </c>
      <c r="S285" s="55">
        <f>IF(U282="","",U282)</f>
        <v>10</v>
      </c>
      <c r="T285" s="437" t="str">
        <f>IF(X282="","",IF(X282="○","×",IF(X282="×","○")))</f>
        <v>○</v>
      </c>
      <c r="U285" s="446"/>
      <c r="V285" s="447"/>
      <c r="W285" s="447"/>
      <c r="X285" s="463"/>
      <c r="Y285" s="31">
        <v>9</v>
      </c>
      <c r="Z285" s="56" t="str">
        <f t="shared" si="88"/>
        <v>-</v>
      </c>
      <c r="AA285" s="61">
        <v>15</v>
      </c>
      <c r="AB285" s="434" t="str">
        <f>IF(Y285&lt;&gt;"",IF(Y285&gt;AA285,IF(Y286&gt;AA286,"○",IF(Y287&gt;AA287,"○","×")),IF(Y286&gt;AA286,IF(Y287&gt;AA287,"○","×"),"×")),"")</f>
        <v>×</v>
      </c>
      <c r="AC285" s="385">
        <f>RANK(AP286,AP274:AP289)</f>
        <v>3</v>
      </c>
      <c r="AD285" s="386"/>
      <c r="AE285" s="386"/>
      <c r="AF285" s="387"/>
      <c r="AG285" s="59"/>
      <c r="AH285" s="50"/>
      <c r="AI285" s="46"/>
      <c r="AJ285" s="49"/>
      <c r="AK285" s="48"/>
      <c r="AL285" s="45"/>
      <c r="AM285" s="46"/>
      <c r="AN285" s="46"/>
      <c r="AO285" s="45"/>
      <c r="AP285" s="33"/>
      <c r="AQ285" s="32"/>
    </row>
    <row r="286" spans="3:43" ht="12" customHeight="1" x14ac:dyDescent="0.15">
      <c r="C286" s="200" t="s">
        <v>188</v>
      </c>
      <c r="D286" s="194" t="s">
        <v>184</v>
      </c>
      <c r="E286" s="54">
        <f>IF(W274="","",W274)</f>
        <v>8</v>
      </c>
      <c r="F286" s="52" t="str">
        <f t="shared" si="89"/>
        <v>-</v>
      </c>
      <c r="G286" s="51">
        <f>IF(U274="","",U274)</f>
        <v>15</v>
      </c>
      <c r="H286" s="432"/>
      <c r="I286" s="292">
        <f>IF(W277="","",W277)</f>
        <v>15</v>
      </c>
      <c r="J286" s="279" t="str">
        <f t="shared" si="90"/>
        <v>-</v>
      </c>
      <c r="K286" s="280">
        <f>IF(U277="","",U277)</f>
        <v>0</v>
      </c>
      <c r="L286" s="401"/>
      <c r="M286" s="51">
        <f>IF(W280="","",W280)</f>
        <v>15</v>
      </c>
      <c r="N286" s="52" t="str">
        <f t="shared" si="91"/>
        <v>-</v>
      </c>
      <c r="O286" s="51">
        <f>IF(U280="","",U280)</f>
        <v>17</v>
      </c>
      <c r="P286" s="432"/>
      <c r="Q286" s="53">
        <f>IF(W283="","",W283)</f>
        <v>8</v>
      </c>
      <c r="R286" s="51" t="str">
        <f t="shared" si="92"/>
        <v>-</v>
      </c>
      <c r="S286" s="51">
        <f>IF(U283="","",U283)</f>
        <v>15</v>
      </c>
      <c r="T286" s="432"/>
      <c r="U286" s="449"/>
      <c r="V286" s="450"/>
      <c r="W286" s="450"/>
      <c r="X286" s="464"/>
      <c r="Y286" s="30">
        <v>14</v>
      </c>
      <c r="Z286" s="52" t="str">
        <f t="shared" si="88"/>
        <v>-</v>
      </c>
      <c r="AA286" s="60">
        <v>16</v>
      </c>
      <c r="AB286" s="435"/>
      <c r="AC286" s="388"/>
      <c r="AD286" s="389"/>
      <c r="AE286" s="389"/>
      <c r="AF286" s="390"/>
      <c r="AG286" s="59"/>
      <c r="AH286" s="50">
        <f>COUNTIF(E285:AB287,"○")</f>
        <v>3</v>
      </c>
      <c r="AI286" s="46">
        <f>COUNTIF(E285:AB287,"×")</f>
        <v>2</v>
      </c>
      <c r="AJ286" s="49">
        <f>(IF((E285&gt;G285),1,0))+(IF((E286&gt;G286),1,0))+(IF((E287&gt;G287),1,0))+(IF((I285&gt;K285),1,0))+(IF((I286&gt;K286),1,0))+(IF((I287&gt;K287),1,0))+(IF((M285&gt;O285),1,0))+(IF((M286&gt;O286),1,0))+(IF((M287&gt;O287),1,0))+(IF((Q285&gt;S285),1,0))+(IF((Q286&gt;S286),1,0))+(IF((Q287&gt;S287),1,0))+(IF((U285&gt;W285),1,0))+(IF((U286&gt;W286),1,0))+(IF((U287&gt;W287),1,0))+(IF((Y285&gt;AA285),1,0))+(IF((Y286&gt;AA286),1,0))+(IF((Y287&gt;AA287),1,0))</f>
        <v>7</v>
      </c>
      <c r="AK286" s="48">
        <f>(IF((E285&lt;G285),1,0))+(IF((E286&lt;G286),1,0))+(IF((E287&lt;G287),1,0))+(IF((I285&lt;K285),1,0))+(IF((I286&lt;K286),1,0))+(IF((I287&lt;K287),1,0))+(IF((M285&lt;O285),1,0))+(IF((M286&lt;O286),1,0))+(IF((M287&lt;O287),1,0))+(IF((Q285&lt;S285),1,0))+(IF((Q286&lt;S286),1,0))+(IF((Q287&lt;S287),1,0))+(IF((U285&lt;W285),1,0))+(IF((U286&lt;W286),1,0))+(IF((U287&lt;W287),1,0))+(IF((Y285&lt;AA285),1,0))+(IF((Y286&lt;AA286),1,0))+(IF((Y287&lt;AA287),1,0))</f>
        <v>6</v>
      </c>
      <c r="AL286" s="47">
        <f>AJ286-AK286</f>
        <v>1</v>
      </c>
      <c r="AM286" s="46">
        <f>SUM(E285:E287,I285:I287,M285:M287,Q285:Q287,U285:U287,Y285:Y287)</f>
        <v>170</v>
      </c>
      <c r="AN286" s="46">
        <f>SUM(G285:G287,K285:K287,O285:O287,S285:S287,W285:W287,AA285:AA287)</f>
        <v>138</v>
      </c>
      <c r="AO286" s="45">
        <f>AM286-AN286</f>
        <v>32</v>
      </c>
      <c r="AP286" s="391">
        <f>(AH286-AI286)*1000+(AL286)*100+AO286</f>
        <v>1132</v>
      </c>
      <c r="AQ286" s="392"/>
    </row>
    <row r="287" spans="3:43" ht="12" customHeight="1" x14ac:dyDescent="0.2">
      <c r="C287" s="200"/>
      <c r="D287" s="196" t="s">
        <v>333</v>
      </c>
      <c r="E287" s="54">
        <f>IF(W275="","",W275)</f>
        <v>11</v>
      </c>
      <c r="F287" s="52" t="str">
        <f t="shared" si="89"/>
        <v>-</v>
      </c>
      <c r="G287" s="51">
        <f>IF(U275="","",U275)</f>
        <v>15</v>
      </c>
      <c r="H287" s="433"/>
      <c r="I287" s="292" t="str">
        <f>IF(W278="","",W278)</f>
        <v/>
      </c>
      <c r="J287" s="279" t="str">
        <f t="shared" si="90"/>
        <v/>
      </c>
      <c r="K287" s="280" t="str">
        <f>IF(U278="","",U278)</f>
        <v/>
      </c>
      <c r="L287" s="402"/>
      <c r="M287" s="51">
        <f>IF(W281="","",W281)</f>
        <v>15</v>
      </c>
      <c r="N287" s="52" t="str">
        <f t="shared" si="91"/>
        <v>-</v>
      </c>
      <c r="O287" s="51">
        <f>IF(U281="","",U281)</f>
        <v>6</v>
      </c>
      <c r="P287" s="433"/>
      <c r="Q287" s="53">
        <f>IF(W284="","",W284)</f>
        <v>15</v>
      </c>
      <c r="R287" s="51" t="str">
        <f t="shared" si="92"/>
        <v>-</v>
      </c>
      <c r="S287" s="51">
        <f>IF(U284="","",U284)</f>
        <v>8</v>
      </c>
      <c r="T287" s="433"/>
      <c r="U287" s="449"/>
      <c r="V287" s="450"/>
      <c r="W287" s="450"/>
      <c r="X287" s="464"/>
      <c r="Y287" s="30"/>
      <c r="Z287" s="52" t="str">
        <f t="shared" si="88"/>
        <v/>
      </c>
      <c r="AA287" s="60"/>
      <c r="AB287" s="436"/>
      <c r="AC287" s="6">
        <f>AH286</f>
        <v>3</v>
      </c>
      <c r="AD287" s="7" t="s">
        <v>1</v>
      </c>
      <c r="AE287" s="7">
        <f>AI286</f>
        <v>2</v>
      </c>
      <c r="AF287" s="8" t="s">
        <v>0</v>
      </c>
      <c r="AG287" s="59"/>
      <c r="AH287" s="40"/>
      <c r="AI287" s="37"/>
      <c r="AJ287" s="39"/>
      <c r="AK287" s="38"/>
      <c r="AL287" s="36"/>
      <c r="AM287" s="37"/>
      <c r="AN287" s="37"/>
      <c r="AO287" s="36"/>
      <c r="AP287" s="28"/>
      <c r="AQ287" s="28"/>
    </row>
    <row r="288" spans="3:43" ht="12" customHeight="1" x14ac:dyDescent="0.2">
      <c r="C288" s="201" t="s">
        <v>191</v>
      </c>
      <c r="D288" s="197" t="s">
        <v>184</v>
      </c>
      <c r="E288" s="58">
        <f>IF(AA273="","",AA273)</f>
        <v>16</v>
      </c>
      <c r="F288" s="56" t="str">
        <f t="shared" si="89"/>
        <v>-</v>
      </c>
      <c r="G288" s="55">
        <f>IF(Y273="","",Y273)</f>
        <v>14</v>
      </c>
      <c r="H288" s="457" t="str">
        <f>IF(AB273="","",IF(AB273="○","×",IF(AB273="×","○")))</f>
        <v>×</v>
      </c>
      <c r="I288" s="293">
        <f>IF(AA276="","",AA276)</f>
        <v>15</v>
      </c>
      <c r="J288" s="274" t="str">
        <f t="shared" si="90"/>
        <v>-</v>
      </c>
      <c r="K288" s="275">
        <f>IF(Y276="","",Y276)</f>
        <v>0</v>
      </c>
      <c r="L288" s="460" t="str">
        <f>IF(AB276="","",IF(AB276="○","×",IF(AB276="×","○")))</f>
        <v>○</v>
      </c>
      <c r="M288" s="55">
        <f>IF(AA279="","",AA279)</f>
        <v>15</v>
      </c>
      <c r="N288" s="56" t="str">
        <f t="shared" si="91"/>
        <v>-</v>
      </c>
      <c r="O288" s="55">
        <f>IF(Y279="","",Y279)</f>
        <v>0</v>
      </c>
      <c r="P288" s="393" t="str">
        <f>IF(AB279="","",IF(AB279="○","×",IF(AB279="×","○")))</f>
        <v>○</v>
      </c>
      <c r="Q288" s="57">
        <f>IF(AA282="","",AA282)</f>
        <v>10</v>
      </c>
      <c r="R288" s="56" t="str">
        <f t="shared" si="92"/>
        <v>-</v>
      </c>
      <c r="S288" s="55">
        <f>IF(Y282="","",Y282)</f>
        <v>15</v>
      </c>
      <c r="T288" s="393" t="str">
        <f>IF(AB282="","",IF(AB282="○","×",IF(AB282="×","○")))</f>
        <v>○</v>
      </c>
      <c r="U288" s="57">
        <f>IF(AA285="","",AA285)</f>
        <v>15</v>
      </c>
      <c r="V288" s="56" t="str">
        <f>IF(U288="","","-")</f>
        <v>-</v>
      </c>
      <c r="W288" s="55">
        <f>IF(Y285="","",Y285)</f>
        <v>9</v>
      </c>
      <c r="X288" s="393" t="str">
        <f>IF(AB285="","",IF(AB285="○","×",IF(AB285="×","○")))</f>
        <v>○</v>
      </c>
      <c r="Y288" s="446"/>
      <c r="Z288" s="447"/>
      <c r="AA288" s="447"/>
      <c r="AB288" s="447"/>
      <c r="AC288" s="385">
        <f>RANK(AP289,AP274:AP289)</f>
        <v>2</v>
      </c>
      <c r="AD288" s="386"/>
      <c r="AE288" s="386"/>
      <c r="AF288" s="387"/>
      <c r="AG288" s="35"/>
      <c r="AH288" s="50"/>
      <c r="AI288" s="46"/>
      <c r="AJ288" s="49"/>
      <c r="AK288" s="48"/>
      <c r="AL288" s="45"/>
      <c r="AM288" s="46"/>
      <c r="AN288" s="46"/>
      <c r="AO288" s="45"/>
      <c r="AP288" s="28"/>
      <c r="AQ288" s="28"/>
    </row>
    <row r="289" spans="3:43" ht="12" customHeight="1" x14ac:dyDescent="0.15">
      <c r="C289" s="200" t="s">
        <v>190</v>
      </c>
      <c r="D289" s="194" t="s">
        <v>184</v>
      </c>
      <c r="E289" s="54">
        <f>IF(AA274="","",AA274)</f>
        <v>11</v>
      </c>
      <c r="F289" s="52" t="str">
        <f t="shared" si="89"/>
        <v>-</v>
      </c>
      <c r="G289" s="51">
        <f>IF(Y274="","",Y274)</f>
        <v>15</v>
      </c>
      <c r="H289" s="458" t="str">
        <f>IF(J277="","",J277)</f>
        <v/>
      </c>
      <c r="I289" s="292">
        <f>IF(AA277="","",AA277)</f>
        <v>15</v>
      </c>
      <c r="J289" s="279" t="str">
        <f t="shared" si="90"/>
        <v>-</v>
      </c>
      <c r="K289" s="280">
        <f>IF(Y277="","",Y277)</f>
        <v>0</v>
      </c>
      <c r="L289" s="461" t="str">
        <f>IF(N283="","",N283)</f>
        <v>-</v>
      </c>
      <c r="M289" s="51">
        <f>IF(AA280="","",AA280)</f>
        <v>15</v>
      </c>
      <c r="N289" s="52" t="str">
        <f t="shared" si="91"/>
        <v>-</v>
      </c>
      <c r="O289" s="51">
        <f>IF(Y280="","",Y280)</f>
        <v>0</v>
      </c>
      <c r="P289" s="394" t="str">
        <f>IF(R283="","",R283)</f>
        <v/>
      </c>
      <c r="Q289" s="53">
        <f>IF(AA283="","",AA283)</f>
        <v>15</v>
      </c>
      <c r="R289" s="52" t="str">
        <f t="shared" si="92"/>
        <v>-</v>
      </c>
      <c r="S289" s="51">
        <f>IF(Y283="","",Y283)</f>
        <v>7</v>
      </c>
      <c r="T289" s="394" t="str">
        <f>IF(V283="","",V283)</f>
        <v>-</v>
      </c>
      <c r="U289" s="53">
        <f>IF(AA286="","",AA286)</f>
        <v>16</v>
      </c>
      <c r="V289" s="52" t="str">
        <f>IF(U289="","","-")</f>
        <v>-</v>
      </c>
      <c r="W289" s="51">
        <f>IF(Y286="","",Y286)</f>
        <v>14</v>
      </c>
      <c r="X289" s="394" t="str">
        <f>IF(Z283="","",Z283)</f>
        <v>-</v>
      </c>
      <c r="Y289" s="449"/>
      <c r="Z289" s="450"/>
      <c r="AA289" s="450"/>
      <c r="AB289" s="450"/>
      <c r="AC289" s="388"/>
      <c r="AD289" s="389"/>
      <c r="AE289" s="389"/>
      <c r="AF289" s="390"/>
      <c r="AG289" s="35"/>
      <c r="AH289" s="50">
        <f>COUNTIF(E288:AB290,"○")</f>
        <v>4</v>
      </c>
      <c r="AI289" s="46">
        <f>COUNTIF(E288:AB290,"×")</f>
        <v>1</v>
      </c>
      <c r="AJ289" s="49">
        <f>(IF((E288&gt;G288),1,0))+(IF((E289&gt;G289),1,0))+(IF((E290&gt;G290),1,0))+(IF((I288&gt;K288),1,0))+(IF((I289&gt;K289),1,0))+(IF((I290&gt;K290),1,0))+(IF((M288&gt;O288),1,0))+(IF((M289&gt;O289),1,0))+(IF((M290&gt;O290),1,0))+(IF((Q288&gt;S288),1,0))+(IF((Q289&gt;S289),1,0))+(IF((Q290&gt;S290),1,0))+(IF((U288&gt;W288),1,0))+(IF((U289&gt;W289),1,0))+(IF((U290&gt;W290),1,0))+(IF((Y288&gt;AA288),1,0))+(IF((Y289&gt;AA289),1,0))+(IF((Y290&gt;AA290),1,0))</f>
        <v>9</v>
      </c>
      <c r="AK289" s="48">
        <f>(IF((E288&lt;G288),1,0))+(IF((E289&lt;G289),1,0))+(IF((E290&lt;G290),1,0))+(IF((I288&lt;K288),1,0))+(IF((I289&lt;K289),1,0))+(IF((I290&lt;K290),1,0))+(IF((M288&lt;O288),1,0))+(IF((M289&lt;O289),1,0))+(IF((M290&lt;O290),1,0))+(IF((Q288&lt;S288),1,0))+(IF((Q289&lt;S289),1,0))+(IF((Q290&lt;S290),1,0))+(IF((U288&lt;W288),1,0))+(IF((U289&lt;W289),1,0))+(IF((U290&lt;W290),1,0))+(IF((Y288&lt;AA288),1,0))+(IF((Y289&lt;AA289),1,0))+(IF((Y290&lt;AA290),1,0))</f>
        <v>3</v>
      </c>
      <c r="AL289" s="47">
        <f>AJ289-AK289</f>
        <v>6</v>
      </c>
      <c r="AM289" s="46">
        <f>SUM(E288:E290,I288:I290,M288:M290,Q288:Q290,U288:U290,Y288:Y290)</f>
        <v>169</v>
      </c>
      <c r="AN289" s="46">
        <f>SUM(G288:G290,K288:K290,O288:O290,S288:S290,W288:W290,AA288:AA290)</f>
        <v>100</v>
      </c>
      <c r="AO289" s="45">
        <f>AM289-AN289</f>
        <v>69</v>
      </c>
      <c r="AP289" s="391">
        <f>(AH289-AI289)*1000+(AL289)*100+AO289</f>
        <v>3669</v>
      </c>
      <c r="AQ289" s="392"/>
    </row>
    <row r="290" spans="3:43" ht="12" customHeight="1" thickBot="1" x14ac:dyDescent="0.25">
      <c r="C290" s="202"/>
      <c r="D290" s="203" t="s">
        <v>333</v>
      </c>
      <c r="E290" s="44">
        <f>IF(AA275="","",AA275)</f>
        <v>11</v>
      </c>
      <c r="F290" s="42" t="str">
        <f t="shared" si="89"/>
        <v>-</v>
      </c>
      <c r="G290" s="41">
        <f>IF(Y275="","",Y275)</f>
        <v>15</v>
      </c>
      <c r="H290" s="459" t="str">
        <f>IF(J278="","",J278)</f>
        <v/>
      </c>
      <c r="I290" s="294" t="str">
        <f>IF(AA278="","",AA278)</f>
        <v/>
      </c>
      <c r="J290" s="295" t="str">
        <f t="shared" si="90"/>
        <v/>
      </c>
      <c r="K290" s="296" t="str">
        <f>IF(Y278="","",Y278)</f>
        <v/>
      </c>
      <c r="L290" s="462" t="str">
        <f>IF(N284="","",N284)</f>
        <v>-</v>
      </c>
      <c r="M290" s="41" t="str">
        <f>IF(AA281="","",AA281)</f>
        <v/>
      </c>
      <c r="N290" s="42" t="str">
        <f t="shared" si="91"/>
        <v/>
      </c>
      <c r="O290" s="41" t="str">
        <f>IF(Y281="","",Y281)</f>
        <v/>
      </c>
      <c r="P290" s="395" t="str">
        <f>IF(R284="","",R284)</f>
        <v/>
      </c>
      <c r="Q290" s="43">
        <f>IF(AA284="","",AA284)</f>
        <v>15</v>
      </c>
      <c r="R290" s="42" t="str">
        <f t="shared" si="92"/>
        <v>-</v>
      </c>
      <c r="S290" s="41">
        <f>IF(Y284="","",Y284)</f>
        <v>11</v>
      </c>
      <c r="T290" s="395" t="str">
        <f>IF(V284="","",V284)</f>
        <v>-</v>
      </c>
      <c r="U290" s="43" t="str">
        <f>IF(AA287="","",AA287)</f>
        <v/>
      </c>
      <c r="V290" s="42" t="str">
        <f>IF(U290="","","-")</f>
        <v/>
      </c>
      <c r="W290" s="41" t="str">
        <f>IF(Y287="","",Y287)</f>
        <v/>
      </c>
      <c r="X290" s="395" t="str">
        <f>IF(Z284="","",Z284)</f>
        <v>-</v>
      </c>
      <c r="Y290" s="452"/>
      <c r="Z290" s="453"/>
      <c r="AA290" s="453"/>
      <c r="AB290" s="453"/>
      <c r="AC290" s="9">
        <f>AH289</f>
        <v>4</v>
      </c>
      <c r="AD290" s="10" t="s">
        <v>1</v>
      </c>
      <c r="AE290" s="10">
        <f>AI289</f>
        <v>1</v>
      </c>
      <c r="AF290" s="11" t="s">
        <v>0</v>
      </c>
      <c r="AG290" s="35"/>
      <c r="AH290" s="40"/>
      <c r="AI290" s="37"/>
      <c r="AJ290" s="39"/>
      <c r="AK290" s="38"/>
      <c r="AL290" s="36"/>
      <c r="AM290" s="37"/>
      <c r="AN290" s="37"/>
      <c r="AO290" s="36"/>
      <c r="AP290" s="28"/>
      <c r="AQ290" s="28"/>
    </row>
    <row r="292" spans="3:43" ht="18" customHeight="1" x14ac:dyDescent="0.2"/>
    <row r="293" spans="3:43" ht="18" customHeight="1" x14ac:dyDescent="0.2"/>
    <row r="294" spans="3:43" ht="18" customHeight="1" x14ac:dyDescent="0.2">
      <c r="C294" s="357" t="s">
        <v>394</v>
      </c>
    </row>
    <row r="295" spans="3:43" ht="18" customHeight="1" x14ac:dyDescent="0.2">
      <c r="C295" s="357" t="s">
        <v>395</v>
      </c>
    </row>
    <row r="296" spans="3:43" ht="18" customHeight="1" x14ac:dyDescent="0.2">
      <c r="C296" s="357" t="s">
        <v>396</v>
      </c>
    </row>
    <row r="297" spans="3:43" ht="18" customHeight="1" x14ac:dyDescent="0.2"/>
    <row r="298" spans="3:43" ht="18" customHeight="1" x14ac:dyDescent="0.2"/>
    <row r="299" spans="3:43" ht="18" customHeight="1" x14ac:dyDescent="0.2"/>
    <row r="300" spans="3:43" ht="18" customHeight="1" x14ac:dyDescent="0.2"/>
    <row r="301" spans="3:43" ht="18" customHeight="1" x14ac:dyDescent="0.2"/>
    <row r="302" spans="3:43" ht="18" customHeight="1" x14ac:dyDescent="0.2"/>
    <row r="303" spans="3:43" ht="18" customHeight="1" x14ac:dyDescent="0.2"/>
    <row r="304" spans="3:43" ht="18" customHeight="1" x14ac:dyDescent="0.2"/>
    <row r="305" ht="18" customHeight="1" x14ac:dyDescent="0.2"/>
    <row r="306" ht="18" customHeight="1" x14ac:dyDescent="0.2"/>
    <row r="307" ht="18" customHeight="1" x14ac:dyDescent="0.2"/>
  </sheetData>
  <mergeCells count="1005">
    <mergeCell ref="E21:H22"/>
    <mergeCell ref="AN21:BG24"/>
    <mergeCell ref="E23:H24"/>
    <mergeCell ref="E25:H26"/>
    <mergeCell ref="AN25:BG27"/>
    <mergeCell ref="E27:H28"/>
    <mergeCell ref="N28:P28"/>
    <mergeCell ref="AN28:BG29"/>
    <mergeCell ref="C31:D32"/>
    <mergeCell ref="E31:H31"/>
    <mergeCell ref="I31:L31"/>
    <mergeCell ref="M31:P31"/>
    <mergeCell ref="Q31:T31"/>
    <mergeCell ref="AL31:AM32"/>
    <mergeCell ref="AN31:AQ31"/>
    <mergeCell ref="AR31:AU31"/>
    <mergeCell ref="AV31:AY31"/>
    <mergeCell ref="U32:X32"/>
    <mergeCell ref="BD31:BG31"/>
    <mergeCell ref="W24:AC24"/>
    <mergeCell ref="W25:AC25"/>
    <mergeCell ref="W27:AC27"/>
    <mergeCell ref="W28:AC28"/>
    <mergeCell ref="H36:H38"/>
    <mergeCell ref="I36:L38"/>
    <mergeCell ref="AQ36:AQ38"/>
    <mergeCell ref="AR36:AU38"/>
    <mergeCell ref="E33:H35"/>
    <mergeCell ref="AN33:AQ35"/>
    <mergeCell ref="AZ31:BC31"/>
    <mergeCell ref="E32:H32"/>
    <mergeCell ref="I32:L32"/>
    <mergeCell ref="M32:P32"/>
    <mergeCell ref="Q32:T32"/>
    <mergeCell ref="AN32:AQ32"/>
    <mergeCell ref="AR32:AU32"/>
    <mergeCell ref="AV32:AY32"/>
    <mergeCell ref="AZ32:BC32"/>
    <mergeCell ref="L33:L35"/>
    <mergeCell ref="P33:P35"/>
    <mergeCell ref="T33:T35"/>
    <mergeCell ref="P36:P38"/>
    <mergeCell ref="T36:T38"/>
    <mergeCell ref="U31:X31"/>
    <mergeCell ref="Z31:AA31"/>
    <mergeCell ref="AB31:AD31"/>
    <mergeCell ref="AE31:AG31"/>
    <mergeCell ref="C46:D47"/>
    <mergeCell ref="E46:H46"/>
    <mergeCell ref="I46:L46"/>
    <mergeCell ref="M46:P46"/>
    <mergeCell ref="Q46:T46"/>
    <mergeCell ref="AL46:AM47"/>
    <mergeCell ref="U47:X47"/>
    <mergeCell ref="AV39:AY41"/>
    <mergeCell ref="H42:H44"/>
    <mergeCell ref="L42:L44"/>
    <mergeCell ref="Q42:T44"/>
    <mergeCell ref="AQ42:AQ44"/>
    <mergeCell ref="AU42:AU44"/>
    <mergeCell ref="T39:T41"/>
    <mergeCell ref="P42:P44"/>
    <mergeCell ref="H39:H41"/>
    <mergeCell ref="L39:L41"/>
    <mergeCell ref="M39:P41"/>
    <mergeCell ref="AQ39:AQ41"/>
    <mergeCell ref="AU39:AU41"/>
    <mergeCell ref="U42:X43"/>
    <mergeCell ref="AH43:AI43"/>
    <mergeCell ref="H54:H56"/>
    <mergeCell ref="L54:L56"/>
    <mergeCell ref="M54:P56"/>
    <mergeCell ref="AQ54:AQ56"/>
    <mergeCell ref="AU54:AU56"/>
    <mergeCell ref="AV54:AY56"/>
    <mergeCell ref="P57:P59"/>
    <mergeCell ref="U57:X58"/>
    <mergeCell ref="AH58:AI58"/>
    <mergeCell ref="H51:H53"/>
    <mergeCell ref="I51:L53"/>
    <mergeCell ref="AQ51:AQ53"/>
    <mergeCell ref="AR51:AU53"/>
    <mergeCell ref="AV47:AY47"/>
    <mergeCell ref="AZ47:BC47"/>
    <mergeCell ref="E48:H50"/>
    <mergeCell ref="AN48:AQ50"/>
    <mergeCell ref="E47:H47"/>
    <mergeCell ref="I47:L47"/>
    <mergeCell ref="M47:P47"/>
    <mergeCell ref="Q47:T47"/>
    <mergeCell ref="AN47:AQ47"/>
    <mergeCell ref="AR47:AU47"/>
    <mergeCell ref="L48:L50"/>
    <mergeCell ref="P48:P50"/>
    <mergeCell ref="T48:T50"/>
    <mergeCell ref="U48:X49"/>
    <mergeCell ref="AH49:AI49"/>
    <mergeCell ref="P51:P53"/>
    <mergeCell ref="C78:D79"/>
    <mergeCell ref="E78:H78"/>
    <mergeCell ref="I78:L78"/>
    <mergeCell ref="M78:P78"/>
    <mergeCell ref="Q78:T78"/>
    <mergeCell ref="AL78:AM79"/>
    <mergeCell ref="AN78:AQ78"/>
    <mergeCell ref="AR78:AU78"/>
    <mergeCell ref="E68:H69"/>
    <mergeCell ref="AN68:BG71"/>
    <mergeCell ref="E70:H71"/>
    <mergeCell ref="E72:H73"/>
    <mergeCell ref="AN72:BG74"/>
    <mergeCell ref="E74:H75"/>
    <mergeCell ref="BD79:BG79"/>
    <mergeCell ref="N75:P75"/>
    <mergeCell ref="H57:H59"/>
    <mergeCell ref="L57:L59"/>
    <mergeCell ref="Q57:T59"/>
    <mergeCell ref="AQ57:AQ59"/>
    <mergeCell ref="AU57:AU59"/>
    <mergeCell ref="AZ57:BC59"/>
    <mergeCell ref="AY57:AY59"/>
    <mergeCell ref="H83:H85"/>
    <mergeCell ref="I83:L85"/>
    <mergeCell ref="AQ83:AQ85"/>
    <mergeCell ref="AR83:AU85"/>
    <mergeCell ref="E80:H82"/>
    <mergeCell ref="AN80:AQ82"/>
    <mergeCell ref="AV78:AY78"/>
    <mergeCell ref="AZ78:BC78"/>
    <mergeCell ref="E79:H79"/>
    <mergeCell ref="I79:L79"/>
    <mergeCell ref="M79:P79"/>
    <mergeCell ref="Q79:T79"/>
    <mergeCell ref="AN79:AQ79"/>
    <mergeCell ref="AR79:AU79"/>
    <mergeCell ref="AV79:AY79"/>
    <mergeCell ref="AZ79:BC79"/>
    <mergeCell ref="P83:P85"/>
    <mergeCell ref="T83:T85"/>
    <mergeCell ref="U83:X84"/>
    <mergeCell ref="AH84:AI84"/>
    <mergeCell ref="U79:X79"/>
    <mergeCell ref="L80:L82"/>
    <mergeCell ref="P80:P82"/>
    <mergeCell ref="T80:T82"/>
    <mergeCell ref="C93:D94"/>
    <mergeCell ref="E93:H93"/>
    <mergeCell ref="I93:L93"/>
    <mergeCell ref="M93:P93"/>
    <mergeCell ref="Q93:T93"/>
    <mergeCell ref="AL93:AM94"/>
    <mergeCell ref="U94:X94"/>
    <mergeCell ref="AV86:AY88"/>
    <mergeCell ref="H89:H91"/>
    <mergeCell ref="L89:L91"/>
    <mergeCell ref="Q89:T91"/>
    <mergeCell ref="AQ89:AQ91"/>
    <mergeCell ref="AU89:AU91"/>
    <mergeCell ref="U86:X87"/>
    <mergeCell ref="AH87:AI87"/>
    <mergeCell ref="H86:H88"/>
    <mergeCell ref="L86:L88"/>
    <mergeCell ref="M86:P88"/>
    <mergeCell ref="AQ86:AQ88"/>
    <mergeCell ref="AU86:AU88"/>
    <mergeCell ref="U89:X90"/>
    <mergeCell ref="AH90:AI90"/>
    <mergeCell ref="T86:T88"/>
    <mergeCell ref="P89:P91"/>
    <mergeCell ref="H98:H100"/>
    <mergeCell ref="I98:L100"/>
    <mergeCell ref="AQ98:AQ100"/>
    <mergeCell ref="AR98:AU100"/>
    <mergeCell ref="AR94:AU94"/>
    <mergeCell ref="AV94:AY94"/>
    <mergeCell ref="AZ94:BC94"/>
    <mergeCell ref="BD94:BG94"/>
    <mergeCell ref="E95:H97"/>
    <mergeCell ref="AN95:AQ97"/>
    <mergeCell ref="E94:H94"/>
    <mergeCell ref="I94:L94"/>
    <mergeCell ref="M94:P94"/>
    <mergeCell ref="Q94:T94"/>
    <mergeCell ref="AN94:AQ94"/>
    <mergeCell ref="L95:L97"/>
    <mergeCell ref="P95:P97"/>
    <mergeCell ref="T95:T97"/>
    <mergeCell ref="U95:X96"/>
    <mergeCell ref="AH96:AI96"/>
    <mergeCell ref="P98:P100"/>
    <mergeCell ref="T98:T100"/>
    <mergeCell ref="U98:X99"/>
    <mergeCell ref="AH99:AI99"/>
    <mergeCell ref="H104:H106"/>
    <mergeCell ref="L104:L106"/>
    <mergeCell ref="Q104:T106"/>
    <mergeCell ref="AQ104:AQ106"/>
    <mergeCell ref="AU104:AU106"/>
    <mergeCell ref="AY104:AY106"/>
    <mergeCell ref="AZ104:BC106"/>
    <mergeCell ref="T101:T103"/>
    <mergeCell ref="H101:H103"/>
    <mergeCell ref="L101:L103"/>
    <mergeCell ref="M101:P103"/>
    <mergeCell ref="AQ101:AQ103"/>
    <mergeCell ref="AU101:AU103"/>
    <mergeCell ref="AV101:AY103"/>
    <mergeCell ref="AH102:AI102"/>
    <mergeCell ref="P104:P106"/>
    <mergeCell ref="U104:X105"/>
    <mergeCell ref="AH105:AI105"/>
    <mergeCell ref="E125:H126"/>
    <mergeCell ref="E127:H128"/>
    <mergeCell ref="C130:D131"/>
    <mergeCell ref="E130:H130"/>
    <mergeCell ref="I130:L130"/>
    <mergeCell ref="M130:P130"/>
    <mergeCell ref="E131:H131"/>
    <mergeCell ref="I131:L131"/>
    <mergeCell ref="M131:P131"/>
    <mergeCell ref="E119:H120"/>
    <mergeCell ref="T120:AC120"/>
    <mergeCell ref="AD120:AK120"/>
    <mergeCell ref="AN120:BG122"/>
    <mergeCell ref="E121:H122"/>
    <mergeCell ref="E123:H124"/>
    <mergeCell ref="AN123:BG124"/>
    <mergeCell ref="AQ107:AQ109"/>
    <mergeCell ref="AU107:AU109"/>
    <mergeCell ref="AY107:AY109"/>
    <mergeCell ref="BC107:BC109"/>
    <mergeCell ref="BD107:BG109"/>
    <mergeCell ref="E115:H116"/>
    <mergeCell ref="AN116:BG119"/>
    <mergeCell ref="E117:H118"/>
    <mergeCell ref="T122:Y122"/>
    <mergeCell ref="Z122:AF122"/>
    <mergeCell ref="T123:Y123"/>
    <mergeCell ref="Z123:AF123"/>
    <mergeCell ref="E132:H134"/>
    <mergeCell ref="AN132:AQ134"/>
    <mergeCell ref="U131:X131"/>
    <mergeCell ref="Q130:T130"/>
    <mergeCell ref="AL130:AM131"/>
    <mergeCell ref="AN130:AQ130"/>
    <mergeCell ref="AR130:AU130"/>
    <mergeCell ref="AV130:AY130"/>
    <mergeCell ref="AZ130:BC130"/>
    <mergeCell ref="Q131:T131"/>
    <mergeCell ref="AN131:AQ131"/>
    <mergeCell ref="AR131:AU131"/>
    <mergeCell ref="AV131:AY131"/>
    <mergeCell ref="U130:X130"/>
    <mergeCell ref="Z130:AA130"/>
    <mergeCell ref="AB130:AD130"/>
    <mergeCell ref="AE130:AG130"/>
    <mergeCell ref="L132:L134"/>
    <mergeCell ref="P132:P134"/>
    <mergeCell ref="T132:T134"/>
    <mergeCell ref="U132:X133"/>
    <mergeCell ref="AH133:AI133"/>
    <mergeCell ref="AU132:AU134"/>
    <mergeCell ref="AY132:AY134"/>
    <mergeCell ref="H138:H140"/>
    <mergeCell ref="L138:L140"/>
    <mergeCell ref="M138:P140"/>
    <mergeCell ref="AQ138:AQ140"/>
    <mergeCell ref="AU138:AU140"/>
    <mergeCell ref="AV138:AY140"/>
    <mergeCell ref="H135:H137"/>
    <mergeCell ref="I135:L137"/>
    <mergeCell ref="AQ135:AQ137"/>
    <mergeCell ref="AR135:AU137"/>
    <mergeCell ref="P135:P137"/>
    <mergeCell ref="T135:T137"/>
    <mergeCell ref="U135:X136"/>
    <mergeCell ref="AH136:AI136"/>
    <mergeCell ref="T138:T140"/>
    <mergeCell ref="U138:X139"/>
    <mergeCell ref="AH139:AI139"/>
    <mergeCell ref="AB145:AD145"/>
    <mergeCell ref="AE145:AG145"/>
    <mergeCell ref="AU147:AU149"/>
    <mergeCell ref="AY147:AY149"/>
    <mergeCell ref="AV146:AY146"/>
    <mergeCell ref="C145:D146"/>
    <mergeCell ref="E145:H145"/>
    <mergeCell ref="I145:L145"/>
    <mergeCell ref="M145:P145"/>
    <mergeCell ref="Q145:T145"/>
    <mergeCell ref="AL145:AM146"/>
    <mergeCell ref="U146:X146"/>
    <mergeCell ref="H141:H143"/>
    <mergeCell ref="L141:L143"/>
    <mergeCell ref="Q141:T143"/>
    <mergeCell ref="P141:P143"/>
    <mergeCell ref="U141:X142"/>
    <mergeCell ref="AH142:AI142"/>
    <mergeCell ref="AU153:AU155"/>
    <mergeCell ref="AV153:AY155"/>
    <mergeCell ref="H150:H152"/>
    <mergeCell ref="I150:L152"/>
    <mergeCell ref="AQ150:AQ152"/>
    <mergeCell ref="AR150:AU152"/>
    <mergeCell ref="T153:T155"/>
    <mergeCell ref="U153:X154"/>
    <mergeCell ref="AH154:AI154"/>
    <mergeCell ref="P150:P152"/>
    <mergeCell ref="T150:T152"/>
    <mergeCell ref="U150:X151"/>
    <mergeCell ref="AH151:AI151"/>
    <mergeCell ref="AY150:AY152"/>
    <mergeCell ref="E147:H149"/>
    <mergeCell ref="AN147:AQ149"/>
    <mergeCell ref="AN145:AQ145"/>
    <mergeCell ref="AR145:AU145"/>
    <mergeCell ref="AV145:AY145"/>
    <mergeCell ref="E146:H146"/>
    <mergeCell ref="I146:L146"/>
    <mergeCell ref="M146:P146"/>
    <mergeCell ref="Q146:T146"/>
    <mergeCell ref="AN146:AQ146"/>
    <mergeCell ref="AR146:AU146"/>
    <mergeCell ref="L147:L149"/>
    <mergeCell ref="P147:P149"/>
    <mergeCell ref="T147:T149"/>
    <mergeCell ref="U147:X148"/>
    <mergeCell ref="AH148:AI148"/>
    <mergeCell ref="U145:X145"/>
    <mergeCell ref="Z145:AA145"/>
    <mergeCell ref="C160:D161"/>
    <mergeCell ref="E160:H160"/>
    <mergeCell ref="I160:L160"/>
    <mergeCell ref="M160:P160"/>
    <mergeCell ref="Q160:T160"/>
    <mergeCell ref="AL160:AM161"/>
    <mergeCell ref="U161:X161"/>
    <mergeCell ref="H156:H158"/>
    <mergeCell ref="L156:L158"/>
    <mergeCell ref="Q156:T158"/>
    <mergeCell ref="P156:P158"/>
    <mergeCell ref="U156:X157"/>
    <mergeCell ref="AH157:AI157"/>
    <mergeCell ref="H153:H155"/>
    <mergeCell ref="L153:L155"/>
    <mergeCell ref="M153:P155"/>
    <mergeCell ref="AQ153:AQ155"/>
    <mergeCell ref="H165:H167"/>
    <mergeCell ref="I165:L167"/>
    <mergeCell ref="AQ165:AQ167"/>
    <mergeCell ref="AR165:AU167"/>
    <mergeCell ref="AV161:AY161"/>
    <mergeCell ref="AZ161:BC161"/>
    <mergeCell ref="E162:H164"/>
    <mergeCell ref="AN162:AQ164"/>
    <mergeCell ref="AN160:AQ160"/>
    <mergeCell ref="AR160:AU160"/>
    <mergeCell ref="AV160:AY160"/>
    <mergeCell ref="AZ160:BC160"/>
    <mergeCell ref="E161:H161"/>
    <mergeCell ref="I161:L161"/>
    <mergeCell ref="M161:P161"/>
    <mergeCell ref="Q161:T161"/>
    <mergeCell ref="AN161:AQ161"/>
    <mergeCell ref="AR161:AU161"/>
    <mergeCell ref="L162:L164"/>
    <mergeCell ref="P162:P164"/>
    <mergeCell ref="T162:T164"/>
    <mergeCell ref="U162:X163"/>
    <mergeCell ref="AH163:AI163"/>
    <mergeCell ref="P165:P167"/>
    <mergeCell ref="H171:H173"/>
    <mergeCell ref="L171:L173"/>
    <mergeCell ref="Q171:T173"/>
    <mergeCell ref="AQ171:AQ173"/>
    <mergeCell ref="AU171:AU173"/>
    <mergeCell ref="AZ171:BC173"/>
    <mergeCell ref="AY171:AY173"/>
    <mergeCell ref="H168:H170"/>
    <mergeCell ref="L168:L170"/>
    <mergeCell ref="M168:P170"/>
    <mergeCell ref="AQ168:AQ170"/>
    <mergeCell ref="AU168:AU170"/>
    <mergeCell ref="AV168:AY170"/>
    <mergeCell ref="P171:P173"/>
    <mergeCell ref="U171:X172"/>
    <mergeCell ref="AH172:AI172"/>
    <mergeCell ref="T168:T170"/>
    <mergeCell ref="U168:X169"/>
    <mergeCell ref="AH169:AI169"/>
    <mergeCell ref="H183:H185"/>
    <mergeCell ref="L183:L185"/>
    <mergeCell ref="M183:P185"/>
    <mergeCell ref="H186:H188"/>
    <mergeCell ref="L186:L188"/>
    <mergeCell ref="Q186:T188"/>
    <mergeCell ref="P186:P188"/>
    <mergeCell ref="U186:X187"/>
    <mergeCell ref="AH187:AI187"/>
    <mergeCell ref="T205:Y205"/>
    <mergeCell ref="Z205:AF205"/>
    <mergeCell ref="I204:K204"/>
    <mergeCell ref="E177:H179"/>
    <mergeCell ref="H180:H182"/>
    <mergeCell ref="I180:L182"/>
    <mergeCell ref="C175:D176"/>
    <mergeCell ref="E175:H175"/>
    <mergeCell ref="I175:L175"/>
    <mergeCell ref="M175:P175"/>
    <mergeCell ref="Q175:T175"/>
    <mergeCell ref="E176:H176"/>
    <mergeCell ref="I176:L176"/>
    <mergeCell ref="M176:P176"/>
    <mergeCell ref="Q176:T176"/>
    <mergeCell ref="P180:P182"/>
    <mergeCell ref="T180:T182"/>
    <mergeCell ref="E206:H207"/>
    <mergeCell ref="AN207:BG208"/>
    <mergeCell ref="E208:H209"/>
    <mergeCell ref="E210:H211"/>
    <mergeCell ref="T208:Y208"/>
    <mergeCell ref="Z208:AF208"/>
    <mergeCell ref="T209:Y209"/>
    <mergeCell ref="Z209:AF209"/>
    <mergeCell ref="T206:Y206"/>
    <mergeCell ref="Z206:AF206"/>
    <mergeCell ref="BD213:BG213"/>
    <mergeCell ref="E200:H201"/>
    <mergeCell ref="AN200:BG203"/>
    <mergeCell ref="E202:H203"/>
    <mergeCell ref="T203:AC203"/>
    <mergeCell ref="AD203:AK203"/>
    <mergeCell ref="E204:H205"/>
    <mergeCell ref="AN204:BG206"/>
    <mergeCell ref="AN213:AQ213"/>
    <mergeCell ref="AR213:AU213"/>
    <mergeCell ref="AV213:AY213"/>
    <mergeCell ref="AZ213:BC213"/>
    <mergeCell ref="E214:H214"/>
    <mergeCell ref="I214:L214"/>
    <mergeCell ref="M214:P214"/>
    <mergeCell ref="Q214:T214"/>
    <mergeCell ref="AN214:AQ214"/>
    <mergeCell ref="AR214:AU214"/>
    <mergeCell ref="U213:X213"/>
    <mergeCell ref="Z213:AA213"/>
    <mergeCell ref="AB213:AD213"/>
    <mergeCell ref="AE213:AG213"/>
    <mergeCell ref="L215:L217"/>
    <mergeCell ref="P215:P217"/>
    <mergeCell ref="C213:D214"/>
    <mergeCell ref="E213:H213"/>
    <mergeCell ref="I213:L213"/>
    <mergeCell ref="M213:P213"/>
    <mergeCell ref="Q213:T213"/>
    <mergeCell ref="AL213:AM214"/>
    <mergeCell ref="U214:X214"/>
    <mergeCell ref="H221:H223"/>
    <mergeCell ref="L221:L223"/>
    <mergeCell ref="M221:P223"/>
    <mergeCell ref="AQ221:AQ223"/>
    <mergeCell ref="AU221:AU223"/>
    <mergeCell ref="AV221:AY223"/>
    <mergeCell ref="T221:T223"/>
    <mergeCell ref="U221:X222"/>
    <mergeCell ref="AH222:AI222"/>
    <mergeCell ref="P224:P226"/>
    <mergeCell ref="U224:X225"/>
    <mergeCell ref="AH225:AI225"/>
    <mergeCell ref="H218:H220"/>
    <mergeCell ref="I218:L220"/>
    <mergeCell ref="AQ218:AQ220"/>
    <mergeCell ref="AR218:AU220"/>
    <mergeCell ref="AV214:AY214"/>
    <mergeCell ref="E215:H217"/>
    <mergeCell ref="AN215:AQ217"/>
    <mergeCell ref="C228:D229"/>
    <mergeCell ref="E228:H228"/>
    <mergeCell ref="I228:L228"/>
    <mergeCell ref="M228:P228"/>
    <mergeCell ref="Q228:T228"/>
    <mergeCell ref="AL228:AM229"/>
    <mergeCell ref="U228:X228"/>
    <mergeCell ref="Z228:AA228"/>
    <mergeCell ref="AB228:AD228"/>
    <mergeCell ref="AE228:AG228"/>
    <mergeCell ref="H224:H226"/>
    <mergeCell ref="L224:L226"/>
    <mergeCell ref="Q224:T226"/>
    <mergeCell ref="AQ224:AQ226"/>
    <mergeCell ref="AU224:AU226"/>
    <mergeCell ref="AZ224:BC226"/>
    <mergeCell ref="AY224:AY226"/>
    <mergeCell ref="H233:H235"/>
    <mergeCell ref="I233:L235"/>
    <mergeCell ref="AQ233:AQ235"/>
    <mergeCell ref="AR233:AU235"/>
    <mergeCell ref="P233:P235"/>
    <mergeCell ref="T233:T235"/>
    <mergeCell ref="U233:X234"/>
    <mergeCell ref="AH234:AI234"/>
    <mergeCell ref="AV229:AY229"/>
    <mergeCell ref="E230:H232"/>
    <mergeCell ref="AN230:AQ232"/>
    <mergeCell ref="L230:L232"/>
    <mergeCell ref="AN228:AQ228"/>
    <mergeCell ref="AR228:AU228"/>
    <mergeCell ref="AV228:AY228"/>
    <mergeCell ref="AZ228:BC228"/>
    <mergeCell ref="E229:H229"/>
    <mergeCell ref="I229:L229"/>
    <mergeCell ref="M229:P229"/>
    <mergeCell ref="Q229:T229"/>
    <mergeCell ref="AN229:AQ229"/>
    <mergeCell ref="AR229:AU229"/>
    <mergeCell ref="C243:D244"/>
    <mergeCell ref="E243:H243"/>
    <mergeCell ref="I243:L243"/>
    <mergeCell ref="M243:P243"/>
    <mergeCell ref="Q243:T243"/>
    <mergeCell ref="AL243:AM244"/>
    <mergeCell ref="H239:H241"/>
    <mergeCell ref="L239:L241"/>
    <mergeCell ref="Q239:T241"/>
    <mergeCell ref="P239:P241"/>
    <mergeCell ref="U239:X240"/>
    <mergeCell ref="AH240:AI240"/>
    <mergeCell ref="AQ239:AQ241"/>
    <mergeCell ref="AU239:AU241"/>
    <mergeCell ref="AZ239:BC241"/>
    <mergeCell ref="AY239:AY241"/>
    <mergeCell ref="H236:H238"/>
    <mergeCell ref="L236:L238"/>
    <mergeCell ref="M236:P238"/>
    <mergeCell ref="AQ236:AQ238"/>
    <mergeCell ref="AU236:AU238"/>
    <mergeCell ref="AV236:AY238"/>
    <mergeCell ref="H248:H250"/>
    <mergeCell ref="I248:L250"/>
    <mergeCell ref="AQ248:AQ250"/>
    <mergeCell ref="AR248:AU250"/>
    <mergeCell ref="AV244:AY244"/>
    <mergeCell ref="AZ244:BC244"/>
    <mergeCell ref="E245:H247"/>
    <mergeCell ref="AN245:AQ247"/>
    <mergeCell ref="AN243:AQ243"/>
    <mergeCell ref="AR243:AU243"/>
    <mergeCell ref="AV243:AY243"/>
    <mergeCell ref="AZ243:BC243"/>
    <mergeCell ref="E244:H244"/>
    <mergeCell ref="I244:L244"/>
    <mergeCell ref="M244:P244"/>
    <mergeCell ref="Q244:T244"/>
    <mergeCell ref="AN244:AQ244"/>
    <mergeCell ref="AR244:AU244"/>
    <mergeCell ref="L273:L275"/>
    <mergeCell ref="P273:P275"/>
    <mergeCell ref="T273:T275"/>
    <mergeCell ref="X273:X275"/>
    <mergeCell ref="AB273:AB275"/>
    <mergeCell ref="T279:T281"/>
    <mergeCell ref="X279:X281"/>
    <mergeCell ref="H254:H256"/>
    <mergeCell ref="L254:L256"/>
    <mergeCell ref="Q254:T256"/>
    <mergeCell ref="AQ254:AQ256"/>
    <mergeCell ref="AU254:AU256"/>
    <mergeCell ref="AZ254:BC256"/>
    <mergeCell ref="AY254:AY256"/>
    <mergeCell ref="H251:H253"/>
    <mergeCell ref="L251:L253"/>
    <mergeCell ref="M251:P253"/>
    <mergeCell ref="AQ251:AQ253"/>
    <mergeCell ref="AU251:AU253"/>
    <mergeCell ref="AV251:AY253"/>
    <mergeCell ref="AH40:AI40"/>
    <mergeCell ref="H288:H290"/>
    <mergeCell ref="L288:L290"/>
    <mergeCell ref="P288:P290"/>
    <mergeCell ref="U285:X287"/>
    <mergeCell ref="Y288:AB290"/>
    <mergeCell ref="H282:H284"/>
    <mergeCell ref="L282:L284"/>
    <mergeCell ref="P282:P284"/>
    <mergeCell ref="H285:H287"/>
    <mergeCell ref="L285:L287"/>
    <mergeCell ref="P285:P287"/>
    <mergeCell ref="T285:T287"/>
    <mergeCell ref="AB285:AB287"/>
    <mergeCell ref="Q282:T284"/>
    <mergeCell ref="H276:H278"/>
    <mergeCell ref="I276:L278"/>
    <mergeCell ref="H279:H281"/>
    <mergeCell ref="L279:L281"/>
    <mergeCell ref="M279:P281"/>
    <mergeCell ref="M272:P272"/>
    <mergeCell ref="E273:H275"/>
    <mergeCell ref="AC273:AF274"/>
    <mergeCell ref="B263:F266"/>
    <mergeCell ref="G265:Q266"/>
    <mergeCell ref="C268:L269"/>
    <mergeCell ref="C271:D272"/>
    <mergeCell ref="E271:H271"/>
    <mergeCell ref="I271:L271"/>
    <mergeCell ref="M271:P271"/>
    <mergeCell ref="E272:H272"/>
    <mergeCell ref="I272:L272"/>
    <mergeCell ref="BI31:BJ31"/>
    <mergeCell ref="BK31:BM31"/>
    <mergeCell ref="BN31:BP31"/>
    <mergeCell ref="BD32:BG32"/>
    <mergeCell ref="AY42:AY44"/>
    <mergeCell ref="BD42:BG43"/>
    <mergeCell ref="BQ43:BR43"/>
    <mergeCell ref="U46:X46"/>
    <mergeCell ref="Z46:AA46"/>
    <mergeCell ref="AB46:AD46"/>
    <mergeCell ref="AE46:AG46"/>
    <mergeCell ref="BD46:BG46"/>
    <mergeCell ref="BI46:BJ46"/>
    <mergeCell ref="BK46:BM46"/>
    <mergeCell ref="AZ42:BC44"/>
    <mergeCell ref="BQ34:BR34"/>
    <mergeCell ref="AY36:AY38"/>
    <mergeCell ref="BC36:BC38"/>
    <mergeCell ref="BD36:BG37"/>
    <mergeCell ref="BQ37:BR37"/>
    <mergeCell ref="BC39:BC41"/>
    <mergeCell ref="BD39:BG40"/>
    <mergeCell ref="BQ40:BR40"/>
    <mergeCell ref="U33:X34"/>
    <mergeCell ref="AH34:AI34"/>
    <mergeCell ref="U36:X37"/>
    <mergeCell ref="AU33:AU35"/>
    <mergeCell ref="AY33:AY35"/>
    <mergeCell ref="BC33:BC35"/>
    <mergeCell ref="BD33:BG34"/>
    <mergeCell ref="AH37:AI37"/>
    <mergeCell ref="U39:X40"/>
    <mergeCell ref="BQ49:BR49"/>
    <mergeCell ref="AY51:AY53"/>
    <mergeCell ref="BC51:BC53"/>
    <mergeCell ref="BD51:BG52"/>
    <mergeCell ref="BQ52:BR52"/>
    <mergeCell ref="BC54:BC56"/>
    <mergeCell ref="BD54:BG55"/>
    <mergeCell ref="BQ55:BR55"/>
    <mergeCell ref="BN46:BP46"/>
    <mergeCell ref="BD47:BG47"/>
    <mergeCell ref="T51:T53"/>
    <mergeCell ref="U51:X52"/>
    <mergeCell ref="AH52:AI52"/>
    <mergeCell ref="AU48:AU50"/>
    <mergeCell ref="AY48:AY50"/>
    <mergeCell ref="BC48:BC50"/>
    <mergeCell ref="BD48:BG49"/>
    <mergeCell ref="T54:T56"/>
    <mergeCell ref="U54:X55"/>
    <mergeCell ref="AH55:AI55"/>
    <mergeCell ref="AN46:AQ46"/>
    <mergeCell ref="AR46:AU46"/>
    <mergeCell ref="AV46:AY46"/>
    <mergeCell ref="AZ46:BC46"/>
    <mergeCell ref="AH81:AI81"/>
    <mergeCell ref="AY83:AY85"/>
    <mergeCell ref="BC83:BC85"/>
    <mergeCell ref="BD83:BG84"/>
    <mergeCell ref="BQ84:BR84"/>
    <mergeCell ref="BC86:BC88"/>
    <mergeCell ref="BD86:BG87"/>
    <mergeCell ref="BQ87:BR87"/>
    <mergeCell ref="AU80:AU82"/>
    <mergeCell ref="AY80:AY82"/>
    <mergeCell ref="BC80:BC82"/>
    <mergeCell ref="BD80:BG81"/>
    <mergeCell ref="BQ81:BR81"/>
    <mergeCell ref="BD57:BG58"/>
    <mergeCell ref="BQ58:BR58"/>
    <mergeCell ref="U78:X78"/>
    <mergeCell ref="Z78:AA78"/>
    <mergeCell ref="AB78:AD78"/>
    <mergeCell ref="AE78:AG78"/>
    <mergeCell ref="BD78:BG78"/>
    <mergeCell ref="BI78:BJ78"/>
    <mergeCell ref="BK78:BM78"/>
    <mergeCell ref="BN78:BP78"/>
    <mergeCell ref="AN75:BG76"/>
    <mergeCell ref="Q75:V75"/>
    <mergeCell ref="W75:AC75"/>
    <mergeCell ref="Q71:V71"/>
    <mergeCell ref="W71:AC71"/>
    <mergeCell ref="AQ141:AQ143"/>
    <mergeCell ref="AU141:AU143"/>
    <mergeCell ref="AZ141:BC143"/>
    <mergeCell ref="AY141:AY143"/>
    <mergeCell ref="BQ133:BR133"/>
    <mergeCell ref="AY135:AY137"/>
    <mergeCell ref="BC135:BC137"/>
    <mergeCell ref="BD135:BG136"/>
    <mergeCell ref="BQ136:BR136"/>
    <mergeCell ref="BC138:BC140"/>
    <mergeCell ref="BD138:BG139"/>
    <mergeCell ref="BQ139:BR139"/>
    <mergeCell ref="AY89:AY91"/>
    <mergeCell ref="BD89:BG90"/>
    <mergeCell ref="BQ90:BR90"/>
    <mergeCell ref="U93:X93"/>
    <mergeCell ref="Z93:AA93"/>
    <mergeCell ref="AB93:AD93"/>
    <mergeCell ref="AE93:AG93"/>
    <mergeCell ref="BH93:BK93"/>
    <mergeCell ref="BM93:BN93"/>
    <mergeCell ref="BO93:BQ93"/>
    <mergeCell ref="AN93:AQ93"/>
    <mergeCell ref="AR93:AU93"/>
    <mergeCell ref="AV93:AY93"/>
    <mergeCell ref="AZ93:BC93"/>
    <mergeCell ref="BD93:BG93"/>
    <mergeCell ref="AZ89:BC91"/>
    <mergeCell ref="BD145:BG145"/>
    <mergeCell ref="BI145:BJ145"/>
    <mergeCell ref="BK145:BM145"/>
    <mergeCell ref="BN145:BP145"/>
    <mergeCell ref="BD141:BG142"/>
    <mergeCell ref="BC150:BC152"/>
    <mergeCell ref="BD150:BG151"/>
    <mergeCell ref="BQ151:BR151"/>
    <mergeCell ref="BC153:BC155"/>
    <mergeCell ref="BD153:BG154"/>
    <mergeCell ref="BQ154:BR154"/>
    <mergeCell ref="BD146:BG146"/>
    <mergeCell ref="BC147:BC149"/>
    <mergeCell ref="BD147:BG148"/>
    <mergeCell ref="BQ148:BR148"/>
    <mergeCell ref="AZ146:BC146"/>
    <mergeCell ref="BD130:BG130"/>
    <mergeCell ref="BI130:BJ130"/>
    <mergeCell ref="BK130:BM130"/>
    <mergeCell ref="BN130:BP130"/>
    <mergeCell ref="BD131:BG131"/>
    <mergeCell ref="AZ131:BC131"/>
    <mergeCell ref="BC132:BC134"/>
    <mergeCell ref="BD132:BG133"/>
    <mergeCell ref="BQ142:BR142"/>
    <mergeCell ref="AZ145:BC145"/>
    <mergeCell ref="BD161:BG161"/>
    <mergeCell ref="AU162:AU164"/>
    <mergeCell ref="AY162:AY164"/>
    <mergeCell ref="BC162:BC164"/>
    <mergeCell ref="BD162:BG163"/>
    <mergeCell ref="BQ163:BR163"/>
    <mergeCell ref="BD156:BG157"/>
    <mergeCell ref="BQ157:BR157"/>
    <mergeCell ref="U160:X160"/>
    <mergeCell ref="Z160:AA160"/>
    <mergeCell ref="AB160:AD160"/>
    <mergeCell ref="AE160:AG160"/>
    <mergeCell ref="BD160:BG160"/>
    <mergeCell ref="BI160:BJ160"/>
    <mergeCell ref="BK160:BM160"/>
    <mergeCell ref="BN160:BP160"/>
    <mergeCell ref="AQ156:AQ158"/>
    <mergeCell ref="AU156:AU158"/>
    <mergeCell ref="AZ156:BC158"/>
    <mergeCell ref="AY156:AY158"/>
    <mergeCell ref="U183:X184"/>
    <mergeCell ref="AH184:AI184"/>
    <mergeCell ref="U176:X176"/>
    <mergeCell ref="L177:L179"/>
    <mergeCell ref="P177:P179"/>
    <mergeCell ref="T177:T179"/>
    <mergeCell ref="U177:X178"/>
    <mergeCell ref="AH178:AI178"/>
    <mergeCell ref="BD171:BG172"/>
    <mergeCell ref="BQ172:BR172"/>
    <mergeCell ref="U175:X175"/>
    <mergeCell ref="Z175:AA175"/>
    <mergeCell ref="AB175:AD175"/>
    <mergeCell ref="AE175:AG175"/>
    <mergeCell ref="AY165:AY167"/>
    <mergeCell ref="BC165:BC167"/>
    <mergeCell ref="BD165:BG166"/>
    <mergeCell ref="BQ166:BR166"/>
    <mergeCell ref="BC168:BC170"/>
    <mergeCell ref="BD168:BG169"/>
    <mergeCell ref="BQ169:BR169"/>
    <mergeCell ref="T165:T167"/>
    <mergeCell ref="U165:X166"/>
    <mergeCell ref="AH166:AI166"/>
    <mergeCell ref="BI213:BJ213"/>
    <mergeCell ref="BK213:BM213"/>
    <mergeCell ref="BN213:BP213"/>
    <mergeCell ref="BD214:BG214"/>
    <mergeCell ref="AU215:AU217"/>
    <mergeCell ref="AY215:AY217"/>
    <mergeCell ref="BC215:BC217"/>
    <mergeCell ref="BD215:BG216"/>
    <mergeCell ref="BQ231:BR231"/>
    <mergeCell ref="BD224:BG225"/>
    <mergeCell ref="BQ225:BR225"/>
    <mergeCell ref="BD228:BG228"/>
    <mergeCell ref="BI228:BJ228"/>
    <mergeCell ref="BK228:BM228"/>
    <mergeCell ref="BN228:BP228"/>
    <mergeCell ref="BQ216:BR216"/>
    <mergeCell ref="AY218:AY220"/>
    <mergeCell ref="BC218:BC220"/>
    <mergeCell ref="BD218:BG219"/>
    <mergeCell ref="BQ219:BR219"/>
    <mergeCell ref="BC221:BC223"/>
    <mergeCell ref="BD221:BG222"/>
    <mergeCell ref="BQ222:BR222"/>
    <mergeCell ref="AZ229:BC229"/>
    <mergeCell ref="AZ214:BC214"/>
    <mergeCell ref="BD248:BG249"/>
    <mergeCell ref="BQ249:BR249"/>
    <mergeCell ref="BC251:BC253"/>
    <mergeCell ref="BD251:BG252"/>
    <mergeCell ref="BQ252:BR252"/>
    <mergeCell ref="BD244:BG244"/>
    <mergeCell ref="AU245:AU247"/>
    <mergeCell ref="AY245:AY247"/>
    <mergeCell ref="BC245:BC247"/>
    <mergeCell ref="BD245:BG246"/>
    <mergeCell ref="BQ246:BR246"/>
    <mergeCell ref="BQ240:BR240"/>
    <mergeCell ref="BD243:BG243"/>
    <mergeCell ref="BI243:BJ243"/>
    <mergeCell ref="BK243:BM243"/>
    <mergeCell ref="BN243:BP243"/>
    <mergeCell ref="AY233:AY235"/>
    <mergeCell ref="BC233:BC235"/>
    <mergeCell ref="BD233:BG234"/>
    <mergeCell ref="BQ234:BR234"/>
    <mergeCell ref="BC236:BC238"/>
    <mergeCell ref="BD236:BG237"/>
    <mergeCell ref="BQ237:BR237"/>
    <mergeCell ref="BH98:BK99"/>
    <mergeCell ref="BU99:BV99"/>
    <mergeCell ref="BR93:BT93"/>
    <mergeCell ref="BH94:BK94"/>
    <mergeCell ref="AU95:AU97"/>
    <mergeCell ref="AY95:AY97"/>
    <mergeCell ref="BC95:BC97"/>
    <mergeCell ref="BG95:BG97"/>
    <mergeCell ref="BH95:BK96"/>
    <mergeCell ref="T251:T253"/>
    <mergeCell ref="U251:X252"/>
    <mergeCell ref="AH252:AI252"/>
    <mergeCell ref="P254:P256"/>
    <mergeCell ref="U254:X255"/>
    <mergeCell ref="AH255:AI255"/>
    <mergeCell ref="L245:L247"/>
    <mergeCell ref="P245:P247"/>
    <mergeCell ref="T245:T247"/>
    <mergeCell ref="U245:X246"/>
    <mergeCell ref="AH246:AI246"/>
    <mergeCell ref="P248:P250"/>
    <mergeCell ref="T248:T250"/>
    <mergeCell ref="U248:X249"/>
    <mergeCell ref="AH249:AI249"/>
    <mergeCell ref="BD254:BG255"/>
    <mergeCell ref="BD239:BG240"/>
    <mergeCell ref="BD229:BG229"/>
    <mergeCell ref="AU230:AU232"/>
    <mergeCell ref="AY230:AY232"/>
    <mergeCell ref="BC230:BC232"/>
    <mergeCell ref="BD230:BG231"/>
    <mergeCell ref="BQ255:BR255"/>
    <mergeCell ref="D5:E5"/>
    <mergeCell ref="D6:E6"/>
    <mergeCell ref="D12:E12"/>
    <mergeCell ref="D13:E13"/>
    <mergeCell ref="N5:T5"/>
    <mergeCell ref="N6:T6"/>
    <mergeCell ref="N12:T12"/>
    <mergeCell ref="H6:M6"/>
    <mergeCell ref="W6:AB6"/>
    <mergeCell ref="H12:M12"/>
    <mergeCell ref="W12:AB12"/>
    <mergeCell ref="H5:M5"/>
    <mergeCell ref="N13:T13"/>
    <mergeCell ref="W5:AB5"/>
    <mergeCell ref="C7:E10"/>
    <mergeCell ref="BH107:BK108"/>
    <mergeCell ref="BU108:BV108"/>
    <mergeCell ref="Q24:V24"/>
    <mergeCell ref="Q25:V25"/>
    <mergeCell ref="Q27:V27"/>
    <mergeCell ref="Q28:V28"/>
    <mergeCell ref="BC101:BC103"/>
    <mergeCell ref="BG101:BG103"/>
    <mergeCell ref="BH101:BK102"/>
    <mergeCell ref="BU102:BV102"/>
    <mergeCell ref="BG104:BG106"/>
    <mergeCell ref="BH104:BK105"/>
    <mergeCell ref="BU105:BV105"/>
    <mergeCell ref="BU96:BV96"/>
    <mergeCell ref="AY98:AY100"/>
    <mergeCell ref="BC98:BC100"/>
    <mergeCell ref="BG98:BG100"/>
    <mergeCell ref="AW5:BC5"/>
    <mergeCell ref="AQ6:AV6"/>
    <mergeCell ref="AW6:BC6"/>
    <mergeCell ref="AQ8:AV8"/>
    <mergeCell ref="AW8:BC8"/>
    <mergeCell ref="AQ9:AV9"/>
    <mergeCell ref="AW9:BC9"/>
    <mergeCell ref="H13:M13"/>
    <mergeCell ref="W13:AB13"/>
    <mergeCell ref="AC5:AI5"/>
    <mergeCell ref="AC13:AI13"/>
    <mergeCell ref="AM13:AN13"/>
    <mergeCell ref="AC12:AI12"/>
    <mergeCell ref="AM12:AN12"/>
    <mergeCell ref="AC6:AI6"/>
    <mergeCell ref="AM6:AN6"/>
    <mergeCell ref="AM5:AN5"/>
    <mergeCell ref="AQ5:AV5"/>
    <mergeCell ref="W10:AI10"/>
    <mergeCell ref="AQ10:BC10"/>
    <mergeCell ref="AC271:AF271"/>
    <mergeCell ref="AH271:AI271"/>
    <mergeCell ref="AJ271:AL271"/>
    <mergeCell ref="AM271:AO271"/>
    <mergeCell ref="AC272:AF272"/>
    <mergeCell ref="Q271:T271"/>
    <mergeCell ref="U271:X271"/>
    <mergeCell ref="Y271:AB271"/>
    <mergeCell ref="Q272:T272"/>
    <mergeCell ref="U272:X272"/>
    <mergeCell ref="Y272:AB272"/>
    <mergeCell ref="T125:Y125"/>
    <mergeCell ref="Z125:AF125"/>
    <mergeCell ref="T126:Y126"/>
    <mergeCell ref="Z126:AF126"/>
    <mergeCell ref="Q72:V72"/>
    <mergeCell ref="W72:AC72"/>
    <mergeCell ref="Q74:V74"/>
    <mergeCell ref="W74:AC74"/>
    <mergeCell ref="U101:X102"/>
    <mergeCell ref="U80:X81"/>
    <mergeCell ref="U243:X243"/>
    <mergeCell ref="Z243:AA243"/>
    <mergeCell ref="AB243:AD243"/>
    <mergeCell ref="AE243:AG243"/>
    <mergeCell ref="U244:X244"/>
    <mergeCell ref="T215:T217"/>
    <mergeCell ref="U215:X216"/>
    <mergeCell ref="AH216:AI216"/>
    <mergeCell ref="T218:T220"/>
    <mergeCell ref="U218:X219"/>
    <mergeCell ref="AH219:AI219"/>
    <mergeCell ref="AC285:AF286"/>
    <mergeCell ref="AP286:AQ286"/>
    <mergeCell ref="T288:T290"/>
    <mergeCell ref="X288:X290"/>
    <mergeCell ref="AC288:AF289"/>
    <mergeCell ref="AP289:AQ289"/>
    <mergeCell ref="AC279:AF280"/>
    <mergeCell ref="AP280:AQ280"/>
    <mergeCell ref="X282:X284"/>
    <mergeCell ref="AB282:AB284"/>
    <mergeCell ref="AC282:AF283"/>
    <mergeCell ref="AP283:AQ283"/>
    <mergeCell ref="AB279:AB281"/>
    <mergeCell ref="AP274:AQ274"/>
    <mergeCell ref="P276:P278"/>
    <mergeCell ref="T276:T278"/>
    <mergeCell ref="X276:X278"/>
    <mergeCell ref="AB276:AB278"/>
    <mergeCell ref="AC276:AF277"/>
    <mergeCell ref="AP277:AQ277"/>
    <mergeCell ref="H14:T14"/>
    <mergeCell ref="W14:AI14"/>
    <mergeCell ref="AL14:AN14"/>
    <mergeCell ref="AQ14:BC14"/>
    <mergeCell ref="W8:AB8"/>
    <mergeCell ref="AC8:AI8"/>
    <mergeCell ref="W9:AB9"/>
    <mergeCell ref="AC9:AI9"/>
    <mergeCell ref="AL7:AN10"/>
    <mergeCell ref="H7:T10"/>
    <mergeCell ref="T268:Y268"/>
    <mergeCell ref="Z268:AF268"/>
    <mergeCell ref="T264:Y264"/>
    <mergeCell ref="Z264:AF264"/>
    <mergeCell ref="T265:Y265"/>
    <mergeCell ref="Z265:AF265"/>
    <mergeCell ref="T267:Y267"/>
    <mergeCell ref="Z267:AF267"/>
    <mergeCell ref="AY248:AY250"/>
    <mergeCell ref="BC248:BC250"/>
    <mergeCell ref="P218:P220"/>
    <mergeCell ref="T236:T238"/>
    <mergeCell ref="U236:X237"/>
    <mergeCell ref="AH237:AI237"/>
    <mergeCell ref="U229:X229"/>
    <mergeCell ref="P230:P232"/>
    <mergeCell ref="T230:T232"/>
    <mergeCell ref="U230:X231"/>
    <mergeCell ref="AH231:AI231"/>
    <mergeCell ref="U180:X181"/>
    <mergeCell ref="AH181:AI181"/>
    <mergeCell ref="T183:T185"/>
  </mergeCells>
  <phoneticPr fontId="24"/>
  <printOptions horizontalCentered="1" verticalCentered="1"/>
  <pageMargins left="0" right="0" top="0" bottom="0" header="0.31496062992125984" footer="0.31496062992125984"/>
  <pageSetup paperSize="9" scale="57" fitToHeight="0" orientation="portrait" verticalDpi="300" r:id="rId1"/>
  <headerFooter alignWithMargins="0"/>
  <rowBreaks count="2" manualBreakCount="2">
    <brk id="109" max="62" man="1"/>
    <brk id="193" max="6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康浩 今井</cp:lastModifiedBy>
  <cp:lastPrinted>2026-02-01T10:26:37Z</cp:lastPrinted>
  <dcterms:created xsi:type="dcterms:W3CDTF">2014-07-09T14:43:49Z</dcterms:created>
  <dcterms:modified xsi:type="dcterms:W3CDTF">2026-02-01T10:43:05Z</dcterms:modified>
</cp:coreProperties>
</file>